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pla\OneDrive\Escritorio\para transparencia\"/>
    </mc:Choice>
  </mc:AlternateContent>
  <xr:revisionPtr revIDLastSave="0" documentId="13_ncr:1_{D9B64A72-18AC-4924-99EC-CA017C528D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ISMUN (2)" sheetId="4" r:id="rId1"/>
  </sheets>
  <definedNames>
    <definedName name="_xlnm.Print_Area" localSheetId="0">'FAISMUN (2)'!$A$1:$J$127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I107" i="4"/>
  <c r="G95" i="4"/>
  <c r="G93" i="4"/>
  <c r="J102" i="4" l="1"/>
  <c r="H65" i="4"/>
  <c r="I62" i="4"/>
  <c r="H59" i="4"/>
  <c r="I51" i="4"/>
  <c r="I50" i="4"/>
  <c r="H47" i="4"/>
  <c r="I44" i="4"/>
  <c r="I43" i="4"/>
  <c r="I42" i="4"/>
  <c r="I41" i="4"/>
  <c r="I40" i="4"/>
  <c r="I39" i="4"/>
  <c r="I38" i="4"/>
  <c r="I37" i="4"/>
  <c r="I36" i="4"/>
  <c r="I35" i="4"/>
  <c r="H32" i="4"/>
  <c r="H18" i="4"/>
</calcChain>
</file>

<file path=xl/sharedStrings.xml><?xml version="1.0" encoding="utf-8"?>
<sst xmlns="http://schemas.openxmlformats.org/spreadsheetml/2006/main" count="271" uniqueCount="106">
  <si>
    <t>SECTOR/PROGRAMA</t>
  </si>
  <si>
    <t>TF FOMENTO A LA PRODUCCIÓN Y PRODUCTIVIDAD</t>
  </si>
  <si>
    <t>SUBTOTAL:</t>
  </si>
  <si>
    <t>NO.</t>
  </si>
  <si>
    <t>TIPO DE OBRA COMPLEMENTARIA O DIRECTA)</t>
  </si>
  <si>
    <t>ART. 33  LEY DE COORDINACIÓN FISCAL</t>
  </si>
  <si>
    <t>TIPO</t>
  </si>
  <si>
    <t>NOMBRE DEL PROYECTO</t>
  </si>
  <si>
    <t>MONTO</t>
  </si>
  <si>
    <t>M2</t>
  </si>
  <si>
    <t>M</t>
  </si>
  <si>
    <t>COMPARATIVO</t>
  </si>
  <si>
    <t>LOCALIDAD</t>
  </si>
  <si>
    <t>$M2</t>
  </si>
  <si>
    <t>COM</t>
  </si>
  <si>
    <t>URB</t>
  </si>
  <si>
    <t>REHABILITACIÓN DE CAMINO SACA COSECHA YAX-JALTUN EN LA LOCALIDAD DE NOHALALEN EL MUNICIPIO DE HECELCHAKÁN</t>
  </si>
  <si>
    <t>NOHALAL</t>
  </si>
  <si>
    <t>REHABILITACIÓN DE CAMINO SACA COSECHA  EN LA LOCALIDAD DE POMUCH EN EL MUNICIPIO DE HECELCHAKÁN</t>
  </si>
  <si>
    <t>POMUCH</t>
  </si>
  <si>
    <t>SG ELECTRIFICACIÓN</t>
  </si>
  <si>
    <t>DOBLE RIEGO</t>
  </si>
  <si>
    <t>SF PAVIMENTACIÓN</t>
  </si>
  <si>
    <r>
      <t xml:space="preserve">PAVIMENTACIÓN CON DOBLE RIEGO DE SELLO EN LA </t>
    </r>
    <r>
      <rPr>
        <b/>
        <sz val="11"/>
        <color theme="1"/>
        <rFont val="Calibri"/>
        <family val="2"/>
        <scheme val="minor"/>
      </rPr>
      <t>CALLE 25 ENTRE 10 Y CARRETERA FEDERAL</t>
    </r>
    <r>
      <rPr>
        <sz val="11"/>
        <color theme="1"/>
        <rFont val="Calibri"/>
        <family val="2"/>
        <scheme val="minor"/>
      </rPr>
      <t xml:space="preserve"> AGEB 033A EN LA COLONIA SAN PEDRO 2 LOCALIDAD DE POMUCH, MUNICIPIO DE HECELCHAKÁN.</t>
    </r>
  </si>
  <si>
    <r>
      <t xml:space="preserve">PAVIMENTACIÓN CON DOBLE RIEGO DE SELLO EN LA </t>
    </r>
    <r>
      <rPr>
        <b/>
        <sz val="11"/>
        <color theme="1"/>
        <rFont val="Calibri"/>
        <family val="2"/>
        <scheme val="minor"/>
      </rPr>
      <t>CALLE 24 ENTRE 13 Y 15</t>
    </r>
    <r>
      <rPr>
        <sz val="11"/>
        <color theme="1"/>
        <rFont val="Calibri"/>
        <family val="2"/>
        <scheme val="minor"/>
      </rPr>
      <t xml:space="preserve"> AGEB 0344 EN LA COLONIA NUEVA LOCALIDAD DE POMUCH, MUNICIPIO DE HECELCHAKÁN.</t>
    </r>
  </si>
  <si>
    <t>CONCRETO HIDRÁULICO</t>
  </si>
  <si>
    <r>
      <t>PAVIMENTACIÓN CON CONCRETO HIDRÁULICO DE LA</t>
    </r>
    <r>
      <rPr>
        <b/>
        <sz val="11"/>
        <color theme="1"/>
        <rFont val="Calibri"/>
        <family val="2"/>
        <scheme val="minor"/>
      </rPr>
      <t xml:space="preserve"> CALLE 16 ENTRE 25</t>
    </r>
    <r>
      <rPr>
        <sz val="11"/>
        <color theme="1"/>
        <rFont val="Calibri"/>
        <family val="2"/>
        <scheme val="minor"/>
      </rPr>
      <t xml:space="preserve"> COLONIA SAN ANTONIO AGEB 0429 EN LA LOCALIDAD DE HECELCHAKÁN, MUNICIPIO DE HECELCHAKÁN.</t>
    </r>
  </si>
  <si>
    <t>HECELCHAKÁN</t>
  </si>
  <si>
    <t>CARPETA ASFÁLTICA</t>
  </si>
  <si>
    <r>
      <t xml:space="preserve">PAVIMENTACIÓN CON CARPETA ASFÁLTICA DE 3 CMS DE ESPESOR EN LA </t>
    </r>
    <r>
      <rPr>
        <b/>
        <sz val="11"/>
        <color theme="1"/>
        <rFont val="Calibri"/>
        <family val="2"/>
        <scheme val="minor"/>
      </rPr>
      <t>CALLE 10 ENTRE 17 Y 21</t>
    </r>
    <r>
      <rPr>
        <sz val="11"/>
        <color theme="1"/>
        <rFont val="Calibri"/>
        <family val="2"/>
        <scheme val="minor"/>
      </rPr>
      <t xml:space="preserve"> AGEB 033A EN LA COLONIA SAN PEDRO 1  LOCALIDAD DE POMUCH, MUNICIPIO DE HECELCHAKÁN.</t>
    </r>
  </si>
  <si>
    <r>
      <t xml:space="preserve">PAVIMENTACIÓN CON CARPETA ASFÁLTICA DE 3 CMS DE ESPESOR, EN LA </t>
    </r>
    <r>
      <rPr>
        <b/>
        <sz val="11"/>
        <color theme="1"/>
        <rFont val="Calibri"/>
        <family val="2"/>
        <scheme val="minor"/>
      </rPr>
      <t xml:space="preserve">CALLE 13 CON PROLONGACIÓN A CALLE 6 ENTRE CALLE 13 Y CALLE 17 </t>
    </r>
    <r>
      <rPr>
        <sz val="11"/>
        <color theme="1"/>
        <rFont val="Calibri"/>
        <family val="2"/>
        <scheme val="minor"/>
      </rPr>
      <t xml:space="preserve"> AGEB 0359, COL. SAN PEDRO I, POMUCH, HECELCHAKÁN</t>
    </r>
  </si>
  <si>
    <r>
      <t xml:space="preserve">PAVIMENTACIÓN CON CARPETA ASFÁLTICA DE 3 CMS DE ESPESOR EN LA </t>
    </r>
    <r>
      <rPr>
        <b/>
        <sz val="11"/>
        <color theme="1"/>
        <rFont val="Calibri"/>
        <family val="2"/>
        <scheme val="minor"/>
      </rPr>
      <t xml:space="preserve">CALLE 31 ENTRE CALLE 12 Y CALLE 27 </t>
    </r>
    <r>
      <rPr>
        <sz val="11"/>
        <color theme="1"/>
        <rFont val="Calibri"/>
        <family val="2"/>
        <scheme val="minor"/>
      </rPr>
      <t>AGEB 033A COLONIA SAN PEDRO II, POMUCH, HECELCHAKÁN</t>
    </r>
  </si>
  <si>
    <r>
      <t xml:space="preserve">PAVIMENTACIÓN CON CARPETA ASFÁLTICA DE 3 CMS DE ESPESOR, EN LA </t>
    </r>
    <r>
      <rPr>
        <b/>
        <sz val="11"/>
        <color theme="1"/>
        <rFont val="Calibri"/>
        <family val="2"/>
        <scheme val="minor"/>
      </rPr>
      <t xml:space="preserve">CALLE 21 ENTRE CALLE 6A Y CALLE CARRETERA FEDERAL </t>
    </r>
    <r>
      <rPr>
        <sz val="11"/>
        <color theme="1"/>
        <rFont val="Calibri"/>
        <family val="2"/>
        <scheme val="minor"/>
      </rPr>
      <t>AGEB 033A COLONIA SAN PEDRO I</t>
    </r>
    <r>
      <rPr>
        <b/>
        <sz val="11"/>
        <color theme="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POMUCH, HECELCHAKÁN </t>
    </r>
  </si>
  <si>
    <r>
      <t xml:space="preserve">PAVIMENTACIÓN CON DOBLE RIEGO DE SELLO DE LA </t>
    </r>
    <r>
      <rPr>
        <b/>
        <sz val="11"/>
        <color theme="1"/>
        <rFont val="Calibri"/>
        <family val="2"/>
        <scheme val="minor"/>
      </rPr>
      <t>CALLE 8 ENTRE CALLE 19 Y CALLE 25</t>
    </r>
    <r>
      <rPr>
        <sz val="11"/>
        <color theme="1"/>
        <rFont val="Calibri"/>
        <family val="2"/>
        <scheme val="minor"/>
      </rPr>
      <t xml:space="preserve"> AGEB 033A EN LA COLONIA SAN PEDRO I DE LA LOCALIDAD DE POMUCH EN EL MUNICIPIO DE HECELCHAKÁN.</t>
    </r>
  </si>
  <si>
    <r>
      <t xml:space="preserve">PAVIMENTACIÓN CON DOBLE RIEGO DE SELLO DE LA </t>
    </r>
    <r>
      <rPr>
        <b/>
        <sz val="11"/>
        <color theme="1"/>
        <rFont val="Calibri"/>
        <family val="2"/>
        <scheme val="minor"/>
      </rPr>
      <t xml:space="preserve">CALLE </t>
    </r>
    <r>
      <rPr>
        <sz val="11"/>
        <color theme="1"/>
        <rFont val="Calibri"/>
        <family val="2"/>
        <scheme val="minor"/>
      </rPr>
      <t xml:space="preserve"> 10 ENTRE EL CENTRO Y CALLE SIN NOMBRE EN LA LOCALIDAD DE NOHALAL EN EL MUNICIPIO DE HECELCHAKÁN.</t>
    </r>
  </si>
  <si>
    <r>
      <t xml:space="preserve">PAVIMENTACIÓN CON DOBLE RIEGO DE SELLO DE LA </t>
    </r>
    <r>
      <rPr>
        <b/>
        <sz val="11"/>
        <color theme="1"/>
        <rFont val="Calibri"/>
        <family val="2"/>
        <scheme val="minor"/>
      </rPr>
      <t xml:space="preserve">CALLE </t>
    </r>
    <r>
      <rPr>
        <sz val="11"/>
        <color theme="1"/>
        <rFont val="Calibri"/>
        <family val="2"/>
        <scheme val="minor"/>
      </rPr>
      <t xml:space="preserve"> SIN NÚMERO EN LA LOCALIDAD DE NOHALAL EN EL MUNICIPIO DE HECELCHAKÁN.</t>
    </r>
  </si>
  <si>
    <t>SH VIVIENDA</t>
  </si>
  <si>
    <t>PZA</t>
  </si>
  <si>
    <t>DIR</t>
  </si>
  <si>
    <t>MEV</t>
  </si>
  <si>
    <t xml:space="preserve">CONSTRUCCIÓN DE TECHO FIRME EN LA LOCALIDAD DE SANTA CRUZ, MUNICIPIO DE HECELCHAKÁN </t>
  </si>
  <si>
    <t>SANTA CRUZ</t>
  </si>
  <si>
    <t xml:space="preserve">CONSTRUCCIÓN DE TECHO FIRME EN LA LOCALIDAD DE CHUNKANÁN, MUNICIPIO DE HECELCHAKÁN </t>
  </si>
  <si>
    <t>CHUNKANÁN</t>
  </si>
  <si>
    <t>CUMPICH</t>
  </si>
  <si>
    <t>CONSTRUCCIÓN DE ESTUFAS ECOLÓGICAS EN LA LOCALIDAD DE CUMPICH, MUNICIPIO DE HECELCHAKÁN</t>
  </si>
  <si>
    <t>CONSTRUCCIÓN DE ESTUFAS ECOLÓGICAS EN LA LOCALIDAD DE BLANCA FLOR, MUNICIPIO DE HECELCHAKÁN</t>
  </si>
  <si>
    <t>BLANCA FLOR</t>
  </si>
  <si>
    <t>CONSTRUCCIÓN DE ESTUFAS ECOLÓGICAS EN LA LOCALIDAD DE DZOTCHÉN, MUNICIPIO DE HECELCHAKÁN</t>
  </si>
  <si>
    <t xml:space="preserve">DZOTCHEN </t>
  </si>
  <si>
    <t>SE URBANIZACIÓN</t>
  </si>
  <si>
    <t>REHABILITACIÓN DE CANCHA PÚBLICA EN LA LOCALIDAD DE MONTEBELLO, EN EL MUNICIPIO DE HECELCHAKÁN</t>
  </si>
  <si>
    <t>MONTE BELLO</t>
  </si>
  <si>
    <t>DIVERSAS</t>
  </si>
  <si>
    <t>SC AGUA POTABLE 30%</t>
  </si>
  <si>
    <t>APO</t>
  </si>
  <si>
    <t>REHABILITACIÓN DE LA RED DE SUMINISTRO DE AGUA POTABLE EN LA CIUDAD DE HECELCHAKÁN MUNICIPIO DE HECELCHAKÁN</t>
  </si>
  <si>
    <t>SD RED DE ALCANTARILLADO</t>
  </si>
  <si>
    <t>ALC</t>
  </si>
  <si>
    <t>CONSTRUCCIÓN DE 4 POZOS DE ABSORCIÓN EN LA  CIUDAD DE HECELCHAKÁN MUNICIPIO DE HECELCHAKÁN</t>
  </si>
  <si>
    <t>REHABILITACIÓN DE CAMINO SACA COSECHA CHUN-HUITZ EN LA LOCALIDAD DE NOHALAL EN EL MUNICIPIO DE HECELCHAKÁN</t>
  </si>
  <si>
    <t>MONTO ANUAL DE OBRA PÚBLICA 2025</t>
  </si>
  <si>
    <t>REHABILITACIÓN Y MANTENIMIENTO DE DIVERSOS PARQUES PÚBLICOS DEL MUNICIPIO DE HECELCHAKÁN</t>
  </si>
  <si>
    <t xml:space="preserve">CONSTRUCCIÓN DE TECHO FIRME EN LA LOCALIDAD DE CUMPICH, MUNICIPIO DE HECELCHAKÁN </t>
  </si>
  <si>
    <t>CONSTRUCCIÓN DE ESTUFAS ECOLÓGICAS EN LA LOCALIDAD DE DZOTSIL, MUNICIPIO DE HECELCHAKÁN</t>
  </si>
  <si>
    <t>DZOTSIL</t>
  </si>
  <si>
    <t>CONSTRUCCIÓN DE ESTUFAS ECOLÓGICAS EN LA LOCALIDAD DE POCBOC, MUNICIPIO DE HECELCHAKÁN</t>
  </si>
  <si>
    <t>POCBOC</t>
  </si>
  <si>
    <t>OBRAS PARA APROBACIÓN</t>
  </si>
  <si>
    <t xml:space="preserve">OBRAS PARA APROBACIÓN </t>
  </si>
  <si>
    <t>INDIRECTOS 1.8%</t>
  </si>
  <si>
    <t>PRODIM 1.3%</t>
  </si>
  <si>
    <t>MONTO ANUAL:</t>
  </si>
  <si>
    <r>
      <rPr>
        <b/>
        <sz val="14"/>
        <color theme="1"/>
        <rFont val="Calibri"/>
        <family val="2"/>
        <scheme val="minor"/>
      </rPr>
      <t>RAMO  33</t>
    </r>
    <r>
      <rPr>
        <sz val="14"/>
        <color theme="1"/>
        <rFont val="Calibri"/>
        <family val="2"/>
        <scheme val="minor"/>
      </rPr>
      <t xml:space="preserve"> FONDO DE APORTACIONES PARA EL FORTALECIMIENTO DE LOS MUNICIPIOS Y LAS DEMARCACIONES TERRITORIALES DEL DF (FORTAMUNDF)</t>
    </r>
  </si>
  <si>
    <t>SECTOR/ PROGRAMA</t>
  </si>
  <si>
    <t>MONTO (PESOS)</t>
  </si>
  <si>
    <t>SERVICIO DE ENERGIA ELECTRICA</t>
  </si>
  <si>
    <t>AGUA POTABLE  Y ALCANTARILLADO ( DERECHOS DE AGUA)</t>
  </si>
  <si>
    <t>ADQUISIÓN DE PAVOS</t>
  </si>
  <si>
    <t>EVALUACIONES EXTERNAS</t>
  </si>
  <si>
    <t>ADQUISICIÓN DE FERTILIZANTES</t>
  </si>
  <si>
    <t>SERVICIOS PROFESIONALES</t>
  </si>
  <si>
    <t xml:space="preserve">BACHEO </t>
  </si>
  <si>
    <t>SEGURIDAD PUBLICA</t>
  </si>
  <si>
    <t>RENTA DE BASURERO</t>
  </si>
  <si>
    <t>RENTA DE INTERNET</t>
  </si>
  <si>
    <t>ARRENDAMIENTO DE FOTOCOPIADORAS</t>
  </si>
  <si>
    <t>SEGUROS DE VIDA SINDICALIZADOS</t>
  </si>
  <si>
    <t>DAP (DERECHO DE ALUMNRADO PÚBLICO)</t>
  </si>
  <si>
    <t>DESAZOLVES DE FOSAS SEPTICAS</t>
  </si>
  <si>
    <r>
      <rPr>
        <b/>
        <sz val="14"/>
        <color theme="1"/>
        <rFont val="Calibri"/>
        <family val="2"/>
        <scheme val="minor"/>
      </rPr>
      <t xml:space="preserve">RAMO 23 </t>
    </r>
    <r>
      <rPr>
        <sz val="14"/>
        <color theme="1"/>
        <rFont val="Calibri"/>
        <family val="2"/>
        <scheme val="minor"/>
      </rPr>
      <t>FONDO PARA LAS ENTIDADES FEDERATIVAS Y MUNCIPIOS PRODUCTORES DE HIDROCARBUROS (FOPET)</t>
    </r>
  </si>
  <si>
    <t>ADQUSICIÓN DE LUMINARIAS</t>
  </si>
  <si>
    <t>COMPRA DE MATERIALES Y EQUIPAMIENTO DE PROTECCIÓN CIVIL</t>
  </si>
  <si>
    <t>ARRENDAMIENTO DE VEHICULOS PARA SUPERVISIÓN DE OBRA SIN OPCIÓN DE COMPRA</t>
  </si>
  <si>
    <t>ADQUISICIÓN DE EQUIPO DE CÓMPUTO, IMPRESORAS Y ESCÁNERS</t>
  </si>
  <si>
    <t>ADQUISICIÓN DE AIRES ACONDICIONADOS PARA DIVERSAS OFCINAS</t>
  </si>
  <si>
    <r>
      <t xml:space="preserve"> </t>
    </r>
    <r>
      <rPr>
        <b/>
        <i/>
        <sz val="18"/>
        <color theme="1"/>
        <rFont val="Aptos"/>
        <family val="2"/>
      </rPr>
      <t>FAISMUN</t>
    </r>
  </si>
  <si>
    <t xml:space="preserve">MUNICIPIO DE HECELCHAKÁN, CAMPECHE  </t>
  </si>
  <si>
    <t>DIRECCCIÓN GENERAL DE PLANEACIÓN E INNOVACIÓN MUNICIPAL</t>
  </si>
  <si>
    <t>total</t>
  </si>
  <si>
    <r>
      <rPr>
        <b/>
        <sz val="14"/>
        <color theme="1"/>
        <rFont val="Calibri"/>
        <family val="2"/>
        <scheme val="minor"/>
      </rPr>
      <t>RAMO 23</t>
    </r>
    <r>
      <rPr>
        <sz val="14"/>
        <color theme="1"/>
        <rFont val="Calibri"/>
        <family val="2"/>
        <scheme val="minor"/>
      </rPr>
      <t xml:space="preserve"> FONDO PARA LAS ENTIDADES FEDERATIVAS Y MUNCIPIOS PRODUCTORES DE HIDROCARBUROS (FOPET) </t>
    </r>
    <r>
      <rPr>
        <b/>
        <sz val="14"/>
        <color theme="1"/>
        <rFont val="Calibri"/>
        <family val="2"/>
        <scheme val="minor"/>
      </rPr>
      <t>ADEFAS</t>
    </r>
  </si>
  <si>
    <t>Programas y proyectos de inversión 2025</t>
  </si>
  <si>
    <t>L.A.F. JUAN JOSÉ BACAB EUÁN</t>
  </si>
  <si>
    <t>TESORERO MUNICIPAL</t>
  </si>
  <si>
    <t>LIC. KARLA DE LOURDES REYES EUÁN</t>
  </si>
  <si>
    <t>DIRECTORA GENERAL DE PLANEACION E INNOVACION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</si>
</sst>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0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ptos"/>
      <family val="2"/>
    </font>
    <font>
      <b/>
      <i/>
      <sz val="18"/>
      <color theme="1"/>
      <name val="Aptos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ADLaM Display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4" fillId="0" borderId="0"/>
  </cellStyleXfs>
  <cellXfs count="133">
    <xf numFmtId="0" fontId="0" fillId="0" borderId="0" xfId="0"/>
    <xf numFmtId="44" fontId="0" fillId="0" borderId="0" xfId="0" applyNumberFormat="1"/>
    <xf numFmtId="0" fontId="5" fillId="0" borderId="0" xfId="0" applyFont="1"/>
    <xf numFmtId="44" fontId="5" fillId="0" borderId="0" xfId="0" applyNumberFormat="1" applyFont="1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5" fillId="0" borderId="0" xfId="1" applyFont="1" applyFill="1"/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44" fontId="0" fillId="0" borderId="6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9" xfId="0" applyFont="1" applyBorder="1" applyAlignment="1">
      <alignment vertical="center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0" xfId="1" applyFont="1" applyFill="1" applyBorder="1" applyAlignment="1">
      <alignment horizont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4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4" fontId="0" fillId="0" borderId="1" xfId="1" applyFont="1" applyFill="1" applyBorder="1" applyAlignment="1">
      <alignment horizontal="left" vertical="center" wrapText="1"/>
    </xf>
    <xf numFmtId="44" fontId="0" fillId="0" borderId="1" xfId="1" applyFont="1" applyFill="1" applyBorder="1"/>
    <xf numFmtId="44" fontId="0" fillId="0" borderId="0" xfId="1" applyFont="1" applyFill="1"/>
    <xf numFmtId="44" fontId="0" fillId="0" borderId="1" xfId="1" applyFont="1" applyBorder="1"/>
    <xf numFmtId="44" fontId="0" fillId="3" borderId="0" xfId="0" applyNumberFormat="1" applyFill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44" fontId="0" fillId="0" borderId="0" xfId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4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4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44" fontId="8" fillId="0" borderId="9" xfId="1" applyFont="1" applyBorder="1" applyAlignment="1">
      <alignment horizontal="center"/>
    </xf>
    <xf numFmtId="0" fontId="2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44" fontId="8" fillId="0" borderId="1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5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44" fontId="5" fillId="0" borderId="7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44" fontId="2" fillId="0" borderId="1" xfId="1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9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6" fillId="5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0" fontId="13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3" fillId="0" borderId="0" xfId="0" applyFont="1" applyBorder="1" applyAlignment="1">
      <alignment vertical="center"/>
    </xf>
    <xf numFmtId="0" fontId="0" fillId="0" borderId="2" xfId="0" applyBorder="1"/>
  </cellXfs>
  <cellStyles count="4">
    <cellStyle name="Moneda" xfId="1" builtinId="4"/>
    <cellStyle name="Moneda 2" xfId="2" xr:uid="{AC841CC7-DC86-451D-84E3-0B699DC64304}"/>
    <cellStyle name="Normal" xfId="0" builtinId="0"/>
    <cellStyle name="Normal 2" xfId="3" xr:uid="{DC1C993F-098B-4DA6-9027-A9DC03F0DA04}"/>
  </cellStyles>
  <dxfs count="0"/>
  <tableStyles count="0" defaultTableStyle="TableStyleMedium2" defaultPivotStyle="PivotStyleLight16"/>
  <colors>
    <mruColors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95249</xdr:rowOff>
    </xdr:from>
    <xdr:to>
      <xdr:col>9</xdr:col>
      <xdr:colOff>1190625</xdr:colOff>
      <xdr:row>6</xdr:row>
      <xdr:rowOff>178594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9404-69E8-474C-8DB7-9EEF91482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1430000" cy="1226345"/>
        </a:xfrm>
        <a:prstGeom prst="rect">
          <a:avLst/>
        </a:prstGeom>
      </xdr:spPr>
    </xdr:pic>
    <xdr:clientData/>
  </xdr:twoCellAnchor>
  <xdr:oneCellAnchor>
    <xdr:from>
      <xdr:col>7</xdr:col>
      <xdr:colOff>380999</xdr:colOff>
      <xdr:row>0</xdr:row>
      <xdr:rowOff>83344</xdr:rowOff>
    </xdr:from>
    <xdr:ext cx="1393032" cy="1273967"/>
    <xdr:pic>
      <xdr:nvPicPr>
        <xdr:cNvPr id="3" name="Imagen 2">
          <a:extLst>
            <a:ext uri="{FF2B5EF4-FFF2-40B4-BE49-F238E27FC236}">
              <a16:creationId xmlns:a16="http://schemas.microsoft.com/office/drawing/2014/main" id="{8382561F-F889-46BF-B7E2-1100943B8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83344"/>
          <a:ext cx="1393032" cy="12739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1A93F-57D4-4BE1-9CC9-B2110C7A744C}">
  <dimension ref="A8:Q122"/>
  <sheetViews>
    <sheetView tabSelected="1" view="pageBreakPreview" topLeftCell="A34" zoomScale="80" zoomScaleNormal="100" zoomScaleSheetLayoutView="80" workbookViewId="0">
      <selection activeCell="F121" sqref="F121:H121"/>
    </sheetView>
  </sheetViews>
  <sheetFormatPr baseColWidth="10" defaultRowHeight="15"/>
  <cols>
    <col min="2" max="3" width="16.7109375" customWidth="1"/>
    <col min="4" max="4" width="21.28515625" hidden="1" customWidth="1"/>
    <col min="5" max="5" width="72.85546875" customWidth="1"/>
    <col min="6" max="6" width="16.42578125" bestFit="1" customWidth="1"/>
    <col min="7" max="7" width="10.42578125" customWidth="1"/>
    <col min="8" max="8" width="8.85546875" customWidth="1"/>
    <col min="9" max="9" width="0.85546875" hidden="1" customWidth="1"/>
    <col min="10" max="10" width="18.5703125" customWidth="1"/>
    <col min="12" max="12" width="24.28515625" bestFit="1" customWidth="1"/>
    <col min="13" max="13" width="21" bestFit="1" customWidth="1"/>
    <col min="14" max="14" width="12.5703125" bestFit="1" customWidth="1"/>
    <col min="15" max="15" width="14.140625" bestFit="1" customWidth="1"/>
  </cols>
  <sheetData>
    <row r="8" spans="1:13" ht="18.75">
      <c r="A8" s="102" t="s">
        <v>98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3">
      <c r="A9" s="123" t="s">
        <v>97</v>
      </c>
      <c r="B9" s="123"/>
      <c r="C9" s="123"/>
      <c r="D9" s="123"/>
      <c r="E9" s="123"/>
      <c r="F9" s="123"/>
      <c r="G9" s="123"/>
      <c r="H9" s="123"/>
      <c r="I9" s="123"/>
      <c r="J9" s="123"/>
    </row>
    <row r="10" spans="1:13" ht="15.75" customHeigh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3" ht="21.75" customHeight="1">
      <c r="E11" s="124" t="s">
        <v>101</v>
      </c>
    </row>
    <row r="13" spans="1:13" ht="14.45" customHeight="1">
      <c r="A13" s="64" t="s">
        <v>61</v>
      </c>
      <c r="B13" s="64"/>
      <c r="C13" s="64"/>
      <c r="D13" s="64"/>
      <c r="E13" s="64"/>
      <c r="F13" s="64"/>
      <c r="G13" s="65">
        <f>H18+H26+H32+H47+H59+H65+H70+H75+H80+F86+F104+F110</f>
        <v>87704236.416666657</v>
      </c>
      <c r="H13" s="65"/>
      <c r="I13" s="65"/>
      <c r="J13" s="65"/>
      <c r="L13" s="66"/>
      <c r="M13" s="53"/>
    </row>
    <row r="14" spans="1:13" ht="14.25" customHeight="1">
      <c r="A14" s="64"/>
      <c r="B14" s="64"/>
      <c r="C14" s="64"/>
      <c r="D14" s="64"/>
      <c r="E14" s="64"/>
      <c r="F14" s="64"/>
      <c r="G14" s="65"/>
      <c r="H14" s="65"/>
      <c r="I14" s="65"/>
      <c r="J14" s="65"/>
      <c r="L14" s="53"/>
      <c r="M14" s="53"/>
    </row>
    <row r="15" spans="1:13" ht="14.25" customHeight="1">
      <c r="A15" s="67"/>
      <c r="B15" s="67"/>
      <c r="C15" s="67"/>
      <c r="D15" s="67"/>
      <c r="E15" s="67"/>
      <c r="F15" s="67"/>
      <c r="G15" s="67"/>
      <c r="H15" s="67"/>
      <c r="I15" s="67"/>
      <c r="J15" s="68"/>
      <c r="L15" s="4"/>
      <c r="M15" s="4"/>
    </row>
    <row r="16" spans="1:13" ht="14.25" customHeight="1">
      <c r="A16" s="125" t="s">
        <v>96</v>
      </c>
      <c r="B16" s="125"/>
      <c r="C16" s="125"/>
      <c r="D16" s="125"/>
      <c r="E16" s="125"/>
      <c r="F16" s="125"/>
      <c r="G16" s="125"/>
      <c r="H16" s="125"/>
      <c r="I16" s="125"/>
      <c r="J16" s="126"/>
      <c r="L16" s="4"/>
      <c r="M16" s="4"/>
    </row>
    <row r="17" spans="1:17" ht="12" customHeight="1">
      <c r="A17" s="127"/>
      <c r="B17" s="127"/>
      <c r="C17" s="127"/>
      <c r="D17" s="127"/>
      <c r="E17" s="127"/>
      <c r="F17" s="127"/>
      <c r="G17" s="127"/>
      <c r="H17" s="127"/>
      <c r="I17" s="127"/>
      <c r="J17" s="128"/>
    </row>
    <row r="18" spans="1:17" ht="21">
      <c r="A18" s="47" t="s">
        <v>0</v>
      </c>
      <c r="B18" s="47"/>
      <c r="C18" s="47"/>
      <c r="D18" s="47"/>
      <c r="E18" s="8" t="s">
        <v>1</v>
      </c>
      <c r="F18" s="48" t="s">
        <v>2</v>
      </c>
      <c r="G18" s="49"/>
      <c r="H18" s="50">
        <f>F21+F22+F23</f>
        <v>1848885.48</v>
      </c>
      <c r="I18" s="51"/>
      <c r="J18" s="49"/>
      <c r="M18" s="1"/>
    </row>
    <row r="19" spans="1:17" ht="18.75">
      <c r="A19" s="61" t="s">
        <v>3</v>
      </c>
      <c r="B19" s="62" t="s">
        <v>4</v>
      </c>
      <c r="C19" s="63" t="s">
        <v>5</v>
      </c>
      <c r="D19" s="61" t="s">
        <v>6</v>
      </c>
      <c r="E19" s="61" t="s">
        <v>7</v>
      </c>
      <c r="F19" s="62" t="s">
        <v>8</v>
      </c>
      <c r="G19" s="61" t="s">
        <v>9</v>
      </c>
      <c r="H19" s="61" t="s">
        <v>10</v>
      </c>
      <c r="I19" s="10" t="s">
        <v>11</v>
      </c>
      <c r="J19" s="62" t="s">
        <v>12</v>
      </c>
      <c r="L19" s="2"/>
      <c r="M19" s="11"/>
      <c r="O19" s="1"/>
    </row>
    <row r="20" spans="1:17" ht="29.45" customHeight="1">
      <c r="A20" s="61"/>
      <c r="B20" s="62"/>
      <c r="C20" s="46"/>
      <c r="D20" s="61"/>
      <c r="E20" s="61"/>
      <c r="F20" s="62"/>
      <c r="G20" s="61"/>
      <c r="H20" s="61"/>
      <c r="I20" s="9" t="s">
        <v>13</v>
      </c>
      <c r="J20" s="62"/>
      <c r="L20" s="2"/>
      <c r="M20" s="3"/>
      <c r="N20" s="1"/>
    </row>
    <row r="21" spans="1:17" s="13" customFormat="1" ht="35.25" customHeight="1">
      <c r="A21" s="12">
        <v>1</v>
      </c>
      <c r="B21" s="12" t="s">
        <v>14</v>
      </c>
      <c r="C21" s="12" t="s">
        <v>15</v>
      </c>
      <c r="E21" s="14" t="s">
        <v>16</v>
      </c>
      <c r="F21" s="15">
        <v>737406.59</v>
      </c>
      <c r="G21" s="12">
        <v>4180</v>
      </c>
      <c r="H21" s="16"/>
      <c r="I21" s="16"/>
      <c r="J21" s="12" t="s">
        <v>17</v>
      </c>
      <c r="L21" s="17"/>
      <c r="M21" s="3"/>
    </row>
    <row r="22" spans="1:17" s="13" customFormat="1" ht="37.5" customHeight="1">
      <c r="A22" s="18">
        <v>2</v>
      </c>
      <c r="B22" s="18" t="s">
        <v>14</v>
      </c>
      <c r="C22" s="18" t="s">
        <v>15</v>
      </c>
      <c r="D22" s="19"/>
      <c r="E22" s="14" t="s">
        <v>60</v>
      </c>
      <c r="F22" s="20">
        <v>229428.89</v>
      </c>
      <c r="G22" s="18">
        <v>1314</v>
      </c>
      <c r="H22" s="19"/>
      <c r="I22" s="19"/>
      <c r="J22" s="18" t="s">
        <v>17</v>
      </c>
      <c r="L22" s="21"/>
      <c r="M22" s="21"/>
      <c r="N22" s="21"/>
    </row>
    <row r="23" spans="1:17" s="13" customFormat="1" ht="37.5" customHeight="1">
      <c r="A23" s="18">
        <v>3</v>
      </c>
      <c r="B23" s="18" t="s">
        <v>14</v>
      </c>
      <c r="C23" s="18" t="s">
        <v>15</v>
      </c>
      <c r="D23" s="19"/>
      <c r="E23" s="22" t="s">
        <v>18</v>
      </c>
      <c r="F23" s="20">
        <v>882050</v>
      </c>
      <c r="G23" s="18">
        <v>5000</v>
      </c>
      <c r="H23" s="19"/>
      <c r="I23" s="19"/>
      <c r="J23" s="18" t="s">
        <v>19</v>
      </c>
      <c r="P23" s="60"/>
      <c r="Q23" s="60"/>
    </row>
    <row r="24" spans="1:17" ht="12.75" customHeight="1">
      <c r="A24" s="53" t="s">
        <v>69</v>
      </c>
      <c r="B24" s="53"/>
      <c r="C24" s="53"/>
      <c r="D24" s="53"/>
      <c r="E24" s="53"/>
      <c r="F24" s="53"/>
      <c r="G24" s="53"/>
      <c r="H24" s="53"/>
      <c r="I24" s="53"/>
      <c r="J24" s="53"/>
    </row>
    <row r="25" spans="1:17" ht="7.1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7" ht="21">
      <c r="A26" s="47" t="s">
        <v>0</v>
      </c>
      <c r="B26" s="47"/>
      <c r="C26" s="47"/>
      <c r="D26" s="47"/>
      <c r="E26" s="7" t="s">
        <v>20</v>
      </c>
      <c r="F26" s="48" t="s">
        <v>2</v>
      </c>
      <c r="G26" s="49"/>
      <c r="H26" s="50">
        <v>2521647.13</v>
      </c>
      <c r="I26" s="51"/>
      <c r="J26" s="49"/>
      <c r="L26" s="53"/>
      <c r="M26" s="53"/>
    </row>
    <row r="27" spans="1:17" ht="14.45" customHeight="1">
      <c r="A27" s="43" t="s">
        <v>3</v>
      </c>
      <c r="B27" s="44" t="s">
        <v>4</v>
      </c>
      <c r="C27" s="44"/>
      <c r="D27" s="43" t="s">
        <v>6</v>
      </c>
      <c r="E27" s="43" t="s">
        <v>7</v>
      </c>
      <c r="F27" s="44" t="s">
        <v>8</v>
      </c>
      <c r="G27" s="43"/>
      <c r="H27" s="43"/>
      <c r="I27" s="23" t="s">
        <v>11</v>
      </c>
      <c r="J27" s="44" t="s">
        <v>12</v>
      </c>
      <c r="L27" s="24"/>
      <c r="M27" s="24"/>
    </row>
    <row r="28" spans="1:17" ht="14.45" customHeight="1">
      <c r="A28" s="45"/>
      <c r="B28" s="46"/>
      <c r="C28" s="46"/>
      <c r="D28" s="45"/>
      <c r="E28" s="45"/>
      <c r="F28" s="44"/>
      <c r="G28" s="43"/>
      <c r="H28" s="43"/>
      <c r="I28" s="25" t="s">
        <v>13</v>
      </c>
      <c r="J28" s="44"/>
      <c r="L28" s="57"/>
      <c r="M28" s="57"/>
    </row>
    <row r="29" spans="1:17" ht="14.45" customHeight="1">
      <c r="A29" s="18">
        <v>1</v>
      </c>
      <c r="B29" s="18" t="s">
        <v>14</v>
      </c>
      <c r="C29" s="18" t="s">
        <v>15</v>
      </c>
      <c r="D29" s="18" t="s">
        <v>21</v>
      </c>
      <c r="E29" s="22"/>
      <c r="F29" s="20"/>
      <c r="G29" s="26"/>
      <c r="H29" s="26"/>
      <c r="I29" s="27"/>
      <c r="J29" s="18" t="s">
        <v>19</v>
      </c>
      <c r="L29" s="28"/>
      <c r="M29" s="6"/>
    </row>
    <row r="30" spans="1:17" ht="14.45" customHeight="1">
      <c r="A30" s="58" t="s">
        <v>68</v>
      </c>
      <c r="B30" s="58"/>
      <c r="C30" s="58"/>
      <c r="D30" s="58"/>
      <c r="E30" s="58"/>
      <c r="F30" s="58"/>
      <c r="G30" s="58"/>
      <c r="H30" s="58"/>
      <c r="I30" s="58"/>
      <c r="J30" s="58"/>
      <c r="L30" s="29"/>
      <c r="M30" s="29"/>
    </row>
    <row r="31" spans="1:17" ht="11.4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L31" s="30"/>
      <c r="O31" s="56"/>
      <c r="P31" s="56"/>
    </row>
    <row r="32" spans="1:17" ht="21">
      <c r="A32" s="47" t="s">
        <v>0</v>
      </c>
      <c r="B32" s="47"/>
      <c r="C32" s="47"/>
      <c r="D32" s="47"/>
      <c r="E32" s="7" t="s">
        <v>22</v>
      </c>
      <c r="F32" s="47" t="s">
        <v>2</v>
      </c>
      <c r="G32" s="47"/>
      <c r="H32" s="55">
        <f>F35+F36+F37+F38+F39+F40+F41+F42+F43+F44</f>
        <v>16436366.23</v>
      </c>
      <c r="I32" s="47"/>
      <c r="J32" s="47"/>
      <c r="L32" s="24"/>
      <c r="M32" s="24"/>
      <c r="O32" s="56"/>
      <c r="P32" s="56"/>
    </row>
    <row r="33" spans="1:15">
      <c r="A33" s="43" t="s">
        <v>3</v>
      </c>
      <c r="B33" s="44" t="s">
        <v>4</v>
      </c>
      <c r="C33" s="44"/>
      <c r="D33" s="43" t="s">
        <v>6</v>
      </c>
      <c r="E33" s="43" t="s">
        <v>7</v>
      </c>
      <c r="F33" s="44" t="s">
        <v>8</v>
      </c>
      <c r="G33" s="43" t="s">
        <v>9</v>
      </c>
      <c r="H33" s="43" t="s">
        <v>10</v>
      </c>
      <c r="I33" s="23" t="s">
        <v>11</v>
      </c>
      <c r="J33" s="44" t="s">
        <v>12</v>
      </c>
      <c r="L33" s="29"/>
      <c r="M33" s="6"/>
    </row>
    <row r="34" spans="1:15">
      <c r="A34" s="45"/>
      <c r="B34" s="46"/>
      <c r="C34" s="46"/>
      <c r="D34" s="45"/>
      <c r="E34" s="45"/>
      <c r="F34" s="44"/>
      <c r="G34" s="43"/>
      <c r="H34" s="43"/>
      <c r="I34" s="25" t="s">
        <v>13</v>
      </c>
      <c r="J34" s="44"/>
    </row>
    <row r="35" spans="1:15" ht="42.6" customHeight="1">
      <c r="A35" s="18">
        <v>1</v>
      </c>
      <c r="B35" s="18" t="s">
        <v>14</v>
      </c>
      <c r="C35" s="18" t="s">
        <v>15</v>
      </c>
      <c r="D35" s="18" t="s">
        <v>21</v>
      </c>
      <c r="E35" s="22" t="s">
        <v>23</v>
      </c>
      <c r="F35" s="20">
        <v>1564564.18</v>
      </c>
      <c r="G35" s="26">
        <v>2100</v>
      </c>
      <c r="H35" s="26">
        <v>472.9</v>
      </c>
      <c r="I35" s="27">
        <f>F35/G35</f>
        <v>745.03056190476184</v>
      </c>
      <c r="J35" s="18" t="s">
        <v>19</v>
      </c>
      <c r="O35" s="1"/>
    </row>
    <row r="36" spans="1:15" ht="45">
      <c r="A36" s="18">
        <v>2</v>
      </c>
      <c r="B36" s="18" t="s">
        <v>14</v>
      </c>
      <c r="C36" s="18" t="s">
        <v>15</v>
      </c>
      <c r="D36" s="18" t="s">
        <v>21</v>
      </c>
      <c r="E36" s="22" t="s">
        <v>24</v>
      </c>
      <c r="F36" s="20">
        <v>664988.03</v>
      </c>
      <c r="G36" s="26">
        <v>856</v>
      </c>
      <c r="H36" s="26">
        <v>153</v>
      </c>
      <c r="I36" s="27">
        <f t="shared" ref="I36:I39" si="0">F36/G36</f>
        <v>776.8551752336449</v>
      </c>
      <c r="J36" s="18" t="s">
        <v>19</v>
      </c>
      <c r="M36" s="1"/>
    </row>
    <row r="37" spans="1:15" ht="45">
      <c r="A37" s="18">
        <v>3</v>
      </c>
      <c r="B37" s="18" t="s">
        <v>14</v>
      </c>
      <c r="C37" s="18" t="s">
        <v>15</v>
      </c>
      <c r="D37" s="31" t="s">
        <v>25</v>
      </c>
      <c r="E37" s="22" t="s">
        <v>26</v>
      </c>
      <c r="F37" s="20">
        <v>1920846.18</v>
      </c>
      <c r="G37" s="26">
        <v>1183.8</v>
      </c>
      <c r="H37" s="26">
        <v>200</v>
      </c>
      <c r="I37" s="27">
        <f t="shared" si="0"/>
        <v>1622.6103902686264</v>
      </c>
      <c r="J37" s="18" t="s">
        <v>27</v>
      </c>
    </row>
    <row r="38" spans="1:15" ht="45">
      <c r="A38" s="18">
        <v>4</v>
      </c>
      <c r="B38" s="18" t="s">
        <v>14</v>
      </c>
      <c r="C38" s="18" t="s">
        <v>15</v>
      </c>
      <c r="D38" s="31" t="s">
        <v>28</v>
      </c>
      <c r="E38" s="22" t="s">
        <v>29</v>
      </c>
      <c r="F38" s="20">
        <v>1733196.25</v>
      </c>
      <c r="G38" s="26">
        <v>1650</v>
      </c>
      <c r="H38" s="26">
        <v>340</v>
      </c>
      <c r="I38" s="27">
        <f t="shared" si="0"/>
        <v>1050.4219696969697</v>
      </c>
      <c r="J38" s="18" t="s">
        <v>19</v>
      </c>
    </row>
    <row r="39" spans="1:15" ht="45">
      <c r="A39" s="18">
        <v>5</v>
      </c>
      <c r="B39" s="18" t="s">
        <v>14</v>
      </c>
      <c r="C39" s="18" t="s">
        <v>15</v>
      </c>
      <c r="D39" s="31" t="s">
        <v>28</v>
      </c>
      <c r="E39" s="22" t="s">
        <v>30</v>
      </c>
      <c r="F39" s="20">
        <v>1828917.14</v>
      </c>
      <c r="G39" s="26">
        <v>1816.05</v>
      </c>
      <c r="H39" s="26">
        <v>322.5</v>
      </c>
      <c r="I39" s="27">
        <f t="shared" si="0"/>
        <v>1007.0852344373778</v>
      </c>
      <c r="J39" s="18" t="s">
        <v>19</v>
      </c>
    </row>
    <row r="40" spans="1:15" ht="45">
      <c r="A40" s="18">
        <v>6</v>
      </c>
      <c r="B40" s="18" t="s">
        <v>14</v>
      </c>
      <c r="C40" s="18" t="s">
        <v>15</v>
      </c>
      <c r="D40" s="18" t="s">
        <v>28</v>
      </c>
      <c r="E40" s="22" t="s">
        <v>31</v>
      </c>
      <c r="F40" s="20">
        <v>1938989.45</v>
      </c>
      <c r="G40" s="26">
        <v>1926.3</v>
      </c>
      <c r="H40" s="26">
        <v>387</v>
      </c>
      <c r="I40" s="27">
        <f>F40/G40</f>
        <v>1006.5874733945907</v>
      </c>
      <c r="J40" s="18" t="s">
        <v>19</v>
      </c>
    </row>
    <row r="41" spans="1:15" ht="45">
      <c r="A41" s="18">
        <v>7</v>
      </c>
      <c r="B41" s="18" t="s">
        <v>14</v>
      </c>
      <c r="C41" s="18" t="s">
        <v>15</v>
      </c>
      <c r="D41" s="18" t="s">
        <v>28</v>
      </c>
      <c r="E41" s="22" t="s">
        <v>32</v>
      </c>
      <c r="F41" s="20">
        <v>1824076.65</v>
      </c>
      <c r="G41" s="26">
        <v>1812.7</v>
      </c>
      <c r="H41" s="26">
        <v>366.5</v>
      </c>
      <c r="I41" s="27">
        <f>F41/G41</f>
        <v>1006.2760798808407</v>
      </c>
      <c r="J41" s="18" t="s">
        <v>19</v>
      </c>
    </row>
    <row r="42" spans="1:15" ht="45">
      <c r="A42" s="18">
        <v>8</v>
      </c>
      <c r="B42" s="18" t="s">
        <v>14</v>
      </c>
      <c r="C42" s="18" t="s">
        <v>15</v>
      </c>
      <c r="D42" s="18"/>
      <c r="E42" s="22" t="s">
        <v>33</v>
      </c>
      <c r="F42" s="20">
        <v>1650603.65</v>
      </c>
      <c r="G42" s="26">
        <v>2467.1</v>
      </c>
      <c r="H42" s="26">
        <v>479</v>
      </c>
      <c r="I42" s="27">
        <f>F42/G42</f>
        <v>669.04610676502773</v>
      </c>
      <c r="J42" s="18" t="s">
        <v>19</v>
      </c>
    </row>
    <row r="43" spans="1:15" ht="45">
      <c r="A43" s="18">
        <v>9</v>
      </c>
      <c r="B43" s="18" t="s">
        <v>14</v>
      </c>
      <c r="C43" s="18" t="s">
        <v>15</v>
      </c>
      <c r="D43" s="32"/>
      <c r="E43" s="22" t="s">
        <v>34</v>
      </c>
      <c r="F43" s="20">
        <v>1576630.81</v>
      </c>
      <c r="G43" s="26">
        <v>2217.64</v>
      </c>
      <c r="H43" s="26">
        <v>295.8</v>
      </c>
      <c r="I43" s="27">
        <f>F43/G43</f>
        <v>710.94984307642369</v>
      </c>
      <c r="J43" s="18" t="s">
        <v>17</v>
      </c>
    </row>
    <row r="44" spans="1:15" ht="30">
      <c r="A44" s="18">
        <v>10</v>
      </c>
      <c r="B44" s="18" t="s">
        <v>14</v>
      </c>
      <c r="C44" s="18" t="s">
        <v>15</v>
      </c>
      <c r="D44" s="32"/>
      <c r="E44" s="22" t="s">
        <v>35</v>
      </c>
      <c r="F44" s="20">
        <v>1733553.89</v>
      </c>
      <c r="G44" s="26">
        <v>2424.7199999999998</v>
      </c>
      <c r="H44" s="26">
        <v>365</v>
      </c>
      <c r="I44" s="27">
        <f>F44/G44</f>
        <v>714.95013444851361</v>
      </c>
      <c r="J44" s="18" t="s">
        <v>17</v>
      </c>
    </row>
    <row r="45" spans="1:15" ht="11.45" customHeight="1">
      <c r="A45" s="53" t="s">
        <v>68</v>
      </c>
      <c r="B45" s="53"/>
      <c r="C45" s="53"/>
      <c r="D45" s="53"/>
      <c r="E45" s="53"/>
      <c r="F45" s="53"/>
      <c r="G45" s="53"/>
      <c r="H45" s="53"/>
      <c r="I45" s="53"/>
      <c r="J45" s="53"/>
    </row>
    <row r="46" spans="1:15" ht="11.4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5" ht="21">
      <c r="A47" s="47" t="s">
        <v>0</v>
      </c>
      <c r="B47" s="47"/>
      <c r="C47" s="47"/>
      <c r="D47" s="47"/>
      <c r="E47" s="7" t="s">
        <v>36</v>
      </c>
      <c r="F47" s="48" t="s">
        <v>2</v>
      </c>
      <c r="G47" s="49"/>
      <c r="H47" s="50">
        <f>F50+F51+F53+F52+F54+F55+F56+F57</f>
        <v>12079230.346666668</v>
      </c>
      <c r="I47" s="51"/>
      <c r="J47" s="49"/>
    </row>
    <row r="48" spans="1:15">
      <c r="A48" s="43" t="s">
        <v>3</v>
      </c>
      <c r="B48" s="44" t="s">
        <v>4</v>
      </c>
      <c r="C48" s="44"/>
      <c r="D48" s="43" t="s">
        <v>6</v>
      </c>
      <c r="E48" s="43" t="s">
        <v>7</v>
      </c>
      <c r="F48" s="44" t="s">
        <v>8</v>
      </c>
      <c r="G48" s="43" t="s">
        <v>9</v>
      </c>
      <c r="H48" s="43" t="s">
        <v>37</v>
      </c>
      <c r="I48" s="23" t="s">
        <v>11</v>
      </c>
      <c r="J48" s="44" t="s">
        <v>12</v>
      </c>
    </row>
    <row r="49" spans="1:13">
      <c r="A49" s="45"/>
      <c r="B49" s="46"/>
      <c r="C49" s="46"/>
      <c r="D49" s="45"/>
      <c r="E49" s="45"/>
      <c r="F49" s="44"/>
      <c r="G49" s="43"/>
      <c r="H49" s="43"/>
      <c r="I49" s="25" t="s">
        <v>13</v>
      </c>
      <c r="J49" s="44"/>
    </row>
    <row r="50" spans="1:13" ht="42.6" customHeight="1">
      <c r="A50" s="18">
        <v>1</v>
      </c>
      <c r="B50" s="18" t="s">
        <v>38</v>
      </c>
      <c r="C50" s="18" t="s">
        <v>39</v>
      </c>
      <c r="D50" s="18" t="s">
        <v>21</v>
      </c>
      <c r="E50" s="22" t="s">
        <v>40</v>
      </c>
      <c r="F50" s="20">
        <v>3162836.38</v>
      </c>
      <c r="G50" s="26">
        <v>900</v>
      </c>
      <c r="H50" s="33">
        <v>30</v>
      </c>
      <c r="I50" s="27">
        <f>F50/G50</f>
        <v>3514.2626444444445</v>
      </c>
      <c r="J50" s="18" t="s">
        <v>41</v>
      </c>
      <c r="L50" s="1"/>
    </row>
    <row r="51" spans="1:13" ht="30">
      <c r="A51" s="18">
        <v>2</v>
      </c>
      <c r="B51" s="18" t="s">
        <v>38</v>
      </c>
      <c r="C51" s="18" t="s">
        <v>39</v>
      </c>
      <c r="D51" s="18" t="s">
        <v>21</v>
      </c>
      <c r="E51" s="22" t="s">
        <v>42</v>
      </c>
      <c r="F51" s="20">
        <v>3162836.38</v>
      </c>
      <c r="G51" s="26">
        <v>900</v>
      </c>
      <c r="H51" s="33">
        <v>30</v>
      </c>
      <c r="I51" s="27">
        <f>F51/G51</f>
        <v>3514.2626444444445</v>
      </c>
      <c r="J51" s="18" t="s">
        <v>43</v>
      </c>
      <c r="L51" s="1"/>
      <c r="M51" s="1"/>
    </row>
    <row r="52" spans="1:13" ht="30">
      <c r="A52" s="18">
        <v>3</v>
      </c>
      <c r="B52" s="18" t="s">
        <v>38</v>
      </c>
      <c r="C52" s="18" t="s">
        <v>39</v>
      </c>
      <c r="D52" s="34"/>
      <c r="E52" s="22" t="s">
        <v>63</v>
      </c>
      <c r="F52" s="35">
        <v>2108557.5866666669</v>
      </c>
      <c r="G52" s="26">
        <v>600</v>
      </c>
      <c r="H52" s="33">
        <v>20</v>
      </c>
      <c r="I52" s="34"/>
      <c r="J52" s="36" t="s">
        <v>44</v>
      </c>
      <c r="L52" s="1"/>
      <c r="M52" s="1"/>
    </row>
    <row r="53" spans="1:13" ht="30">
      <c r="A53" s="18">
        <v>4</v>
      </c>
      <c r="B53" s="18" t="s">
        <v>38</v>
      </c>
      <c r="C53" s="18" t="s">
        <v>39</v>
      </c>
      <c r="D53" s="18"/>
      <c r="E53" s="37" t="s">
        <v>45</v>
      </c>
      <c r="F53" s="38">
        <v>900000</v>
      </c>
      <c r="G53" s="37"/>
      <c r="H53" s="31">
        <v>20</v>
      </c>
      <c r="I53" s="37"/>
      <c r="J53" s="31" t="s">
        <v>44</v>
      </c>
    </row>
    <row r="54" spans="1:13" ht="30">
      <c r="A54" s="18">
        <v>5</v>
      </c>
      <c r="B54" s="18" t="s">
        <v>38</v>
      </c>
      <c r="C54" s="18" t="s">
        <v>39</v>
      </c>
      <c r="D54" s="34"/>
      <c r="E54" s="22" t="s">
        <v>46</v>
      </c>
      <c r="F54" s="39">
        <v>675000</v>
      </c>
      <c r="G54" s="34"/>
      <c r="H54" s="36">
        <v>15</v>
      </c>
      <c r="I54" s="34"/>
      <c r="J54" s="36" t="s">
        <v>47</v>
      </c>
      <c r="L54" s="1"/>
      <c r="M54" s="40"/>
    </row>
    <row r="55" spans="1:13" ht="30">
      <c r="A55" s="18">
        <v>6</v>
      </c>
      <c r="B55" s="18" t="s">
        <v>38</v>
      </c>
      <c r="C55" s="18" t="s">
        <v>39</v>
      </c>
      <c r="D55" s="34"/>
      <c r="E55" s="22" t="s">
        <v>48</v>
      </c>
      <c r="F55" s="39">
        <v>675000</v>
      </c>
      <c r="G55" s="34"/>
      <c r="H55" s="36">
        <v>15</v>
      </c>
      <c r="I55" s="34"/>
      <c r="J55" s="36" t="s">
        <v>49</v>
      </c>
      <c r="L55" s="1"/>
    </row>
    <row r="56" spans="1:13" ht="30">
      <c r="A56" s="18">
        <v>7</v>
      </c>
      <c r="B56" s="18" t="s">
        <v>38</v>
      </c>
      <c r="C56" s="18" t="s">
        <v>39</v>
      </c>
      <c r="D56" s="34"/>
      <c r="E56" s="22" t="s">
        <v>64</v>
      </c>
      <c r="F56" s="39">
        <v>720000</v>
      </c>
      <c r="G56" s="34"/>
      <c r="H56" s="36">
        <v>16</v>
      </c>
      <c r="I56" s="34"/>
      <c r="J56" s="36" t="s">
        <v>65</v>
      </c>
    </row>
    <row r="57" spans="1:13" ht="30">
      <c r="A57" s="18">
        <v>8</v>
      </c>
      <c r="B57" s="18" t="s">
        <v>38</v>
      </c>
      <c r="C57" s="18" t="s">
        <v>39</v>
      </c>
      <c r="D57" s="34"/>
      <c r="E57" s="22" t="s">
        <v>66</v>
      </c>
      <c r="F57" s="39">
        <v>675000</v>
      </c>
      <c r="G57" s="34"/>
      <c r="H57" s="36">
        <v>15</v>
      </c>
      <c r="I57" s="34"/>
      <c r="J57" s="36" t="s">
        <v>67</v>
      </c>
    </row>
    <row r="58" spans="1:13" ht="21" customHeight="1">
      <c r="A58" s="52" t="s">
        <v>68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3" ht="21">
      <c r="A59" s="47" t="s">
        <v>0</v>
      </c>
      <c r="B59" s="47"/>
      <c r="C59" s="47"/>
      <c r="D59" s="47"/>
      <c r="E59" s="7" t="s">
        <v>50</v>
      </c>
      <c r="F59" s="48" t="s">
        <v>2</v>
      </c>
      <c r="G59" s="49"/>
      <c r="H59" s="50">
        <f>F62+F63</f>
        <v>3620182.929999996</v>
      </c>
      <c r="I59" s="51"/>
      <c r="J59" s="49"/>
    </row>
    <row r="60" spans="1:13">
      <c r="A60" s="43" t="s">
        <v>3</v>
      </c>
      <c r="B60" s="44" t="s">
        <v>4</v>
      </c>
      <c r="C60" s="44"/>
      <c r="D60" s="43" t="s">
        <v>6</v>
      </c>
      <c r="E60" s="43" t="s">
        <v>7</v>
      </c>
      <c r="F60" s="44" t="s">
        <v>8</v>
      </c>
      <c r="G60" s="43"/>
      <c r="H60" s="43"/>
      <c r="I60" s="23" t="s">
        <v>11</v>
      </c>
      <c r="J60" s="44" t="s">
        <v>12</v>
      </c>
    </row>
    <row r="61" spans="1:13">
      <c r="A61" s="45"/>
      <c r="B61" s="46"/>
      <c r="C61" s="46"/>
      <c r="D61" s="45"/>
      <c r="E61" s="45"/>
      <c r="F61" s="44"/>
      <c r="G61" s="43"/>
      <c r="H61" s="43"/>
      <c r="I61" s="25" t="s">
        <v>13</v>
      </c>
      <c r="J61" s="44"/>
    </row>
    <row r="62" spans="1:13" ht="30">
      <c r="A62" s="18">
        <v>1</v>
      </c>
      <c r="B62" s="18" t="s">
        <v>14</v>
      </c>
      <c r="C62" s="18" t="s">
        <v>15</v>
      </c>
      <c r="D62" s="18" t="s">
        <v>21</v>
      </c>
      <c r="E62" s="22" t="s">
        <v>51</v>
      </c>
      <c r="F62" s="20">
        <v>1864976.59</v>
      </c>
      <c r="G62" s="26"/>
      <c r="H62" s="26"/>
      <c r="I62" s="27" t="e">
        <f>F62/G62</f>
        <v>#DIV/0!</v>
      </c>
      <c r="J62" s="18" t="s">
        <v>52</v>
      </c>
    </row>
    <row r="63" spans="1:13" ht="30">
      <c r="A63" s="18">
        <v>2</v>
      </c>
      <c r="B63" s="18" t="s">
        <v>14</v>
      </c>
      <c r="C63" s="18" t="s">
        <v>15</v>
      </c>
      <c r="D63" s="18"/>
      <c r="E63" s="22" t="s">
        <v>62</v>
      </c>
      <c r="F63" s="20">
        <v>1755206.3399999961</v>
      </c>
      <c r="G63" s="26"/>
      <c r="H63" s="26"/>
      <c r="I63" s="27"/>
      <c r="J63" s="18" t="s">
        <v>53</v>
      </c>
    </row>
    <row r="64" spans="1:13" ht="22.5" customHeight="1">
      <c r="A64" s="52" t="s">
        <v>68</v>
      </c>
      <c r="B64" s="52"/>
      <c r="C64" s="52"/>
      <c r="D64" s="52"/>
      <c r="E64" s="52"/>
      <c r="F64" s="52"/>
      <c r="G64" s="52"/>
      <c r="H64" s="52"/>
      <c r="I64" s="52"/>
      <c r="J64" s="52"/>
    </row>
    <row r="65" spans="1:15" ht="21">
      <c r="A65" s="85" t="s">
        <v>0</v>
      </c>
      <c r="B65" s="85"/>
      <c r="C65" s="85"/>
      <c r="D65" s="85"/>
      <c r="E65" s="86" t="s">
        <v>54</v>
      </c>
      <c r="F65" s="87" t="s">
        <v>2</v>
      </c>
      <c r="G65" s="88"/>
      <c r="H65" s="89">
        <f>F68</f>
        <v>16897924.829999998</v>
      </c>
      <c r="I65" s="90"/>
      <c r="J65" s="88"/>
    </row>
    <row r="66" spans="1:15">
      <c r="A66" s="91" t="s">
        <v>3</v>
      </c>
      <c r="B66" s="92" t="s">
        <v>4</v>
      </c>
      <c r="C66" s="92"/>
      <c r="D66" s="91" t="s">
        <v>6</v>
      </c>
      <c r="E66" s="91" t="s">
        <v>7</v>
      </c>
      <c r="F66" s="92" t="s">
        <v>8</v>
      </c>
      <c r="G66" s="91"/>
      <c r="H66" s="91"/>
      <c r="I66" s="93" t="s">
        <v>11</v>
      </c>
      <c r="J66" s="92" t="s">
        <v>12</v>
      </c>
    </row>
    <row r="67" spans="1:15">
      <c r="A67" s="94"/>
      <c r="B67" s="95"/>
      <c r="C67" s="95"/>
      <c r="D67" s="94"/>
      <c r="E67" s="94"/>
      <c r="F67" s="92"/>
      <c r="G67" s="91"/>
      <c r="H67" s="91"/>
      <c r="I67" s="96" t="s">
        <v>13</v>
      </c>
      <c r="J67" s="92"/>
    </row>
    <row r="68" spans="1:15" ht="30">
      <c r="A68" s="97">
        <v>1</v>
      </c>
      <c r="B68" s="97" t="s">
        <v>38</v>
      </c>
      <c r="C68" s="97" t="s">
        <v>55</v>
      </c>
      <c r="D68" s="97"/>
      <c r="E68" s="98" t="s">
        <v>56</v>
      </c>
      <c r="F68" s="99">
        <v>16897924.829999998</v>
      </c>
      <c r="G68" s="100"/>
      <c r="H68" s="100"/>
      <c r="I68" s="101"/>
      <c r="J68" s="97" t="s">
        <v>27</v>
      </c>
      <c r="L68" s="1"/>
    </row>
    <row r="69" spans="1:15">
      <c r="A69" s="52" t="s">
        <v>68</v>
      </c>
      <c r="B69" s="52"/>
      <c r="C69" s="52"/>
      <c r="D69" s="52"/>
      <c r="E69" s="52"/>
      <c r="F69" s="52"/>
      <c r="G69" s="52"/>
      <c r="H69" s="52"/>
      <c r="I69" s="52"/>
      <c r="J69" s="52"/>
    </row>
    <row r="70" spans="1:15" ht="21">
      <c r="A70" s="47" t="s">
        <v>0</v>
      </c>
      <c r="B70" s="47"/>
      <c r="C70" s="47"/>
      <c r="D70" s="47"/>
      <c r="E70" s="7" t="s">
        <v>57</v>
      </c>
      <c r="F70" s="48" t="s">
        <v>2</v>
      </c>
      <c r="G70" s="49"/>
      <c r="H70" s="50">
        <v>1288000</v>
      </c>
      <c r="I70" s="51"/>
      <c r="J70" s="49"/>
      <c r="L70" s="40"/>
      <c r="M70" s="1"/>
    </row>
    <row r="71" spans="1:15">
      <c r="A71" s="43" t="s">
        <v>3</v>
      </c>
      <c r="B71" s="44" t="s">
        <v>4</v>
      </c>
      <c r="C71" s="44"/>
      <c r="D71" s="43" t="s">
        <v>6</v>
      </c>
      <c r="E71" s="43" t="s">
        <v>7</v>
      </c>
      <c r="F71" s="44" t="s">
        <v>8</v>
      </c>
      <c r="G71" s="43"/>
      <c r="H71" s="43" t="s">
        <v>37</v>
      </c>
      <c r="I71" s="23" t="s">
        <v>11</v>
      </c>
      <c r="J71" s="44" t="s">
        <v>12</v>
      </c>
      <c r="L71" s="1"/>
    </row>
    <row r="72" spans="1:15">
      <c r="A72" s="45"/>
      <c r="B72" s="46"/>
      <c r="C72" s="46"/>
      <c r="D72" s="45"/>
      <c r="E72" s="45"/>
      <c r="F72" s="44"/>
      <c r="G72" s="43"/>
      <c r="H72" s="43"/>
      <c r="I72" s="25" t="s">
        <v>13</v>
      </c>
      <c r="J72" s="44"/>
    </row>
    <row r="73" spans="1:15" ht="30">
      <c r="A73" s="18">
        <v>1</v>
      </c>
      <c r="B73" s="18" t="s">
        <v>38</v>
      </c>
      <c r="C73" s="18" t="s">
        <v>58</v>
      </c>
      <c r="D73" s="18"/>
      <c r="E73" s="22" t="s">
        <v>59</v>
      </c>
      <c r="F73" s="20">
        <v>1288000</v>
      </c>
      <c r="G73" s="26"/>
      <c r="H73" s="33">
        <v>4</v>
      </c>
      <c r="I73" s="27"/>
      <c r="J73" s="18" t="s">
        <v>27</v>
      </c>
      <c r="L73" s="1"/>
    </row>
    <row r="75" spans="1:15" ht="21">
      <c r="A75" s="47" t="s">
        <v>0</v>
      </c>
      <c r="B75" s="47"/>
      <c r="C75" s="47"/>
      <c r="D75" s="47"/>
      <c r="E75" s="7" t="s">
        <v>70</v>
      </c>
      <c r="F75" s="48" t="s">
        <v>2</v>
      </c>
      <c r="G75" s="49"/>
      <c r="H75" s="50">
        <v>1015954.87</v>
      </c>
      <c r="I75" s="51"/>
      <c r="J75" s="49"/>
    </row>
    <row r="76" spans="1:15">
      <c r="A76" s="43" t="s">
        <v>3</v>
      </c>
      <c r="B76" s="44" t="s">
        <v>4</v>
      </c>
      <c r="C76" s="44"/>
      <c r="D76" s="43" t="s">
        <v>6</v>
      </c>
      <c r="E76" s="43" t="s">
        <v>7</v>
      </c>
      <c r="F76" s="44" t="s">
        <v>8</v>
      </c>
      <c r="G76" s="43"/>
      <c r="H76" s="43" t="s">
        <v>37</v>
      </c>
      <c r="I76" s="23" t="s">
        <v>11</v>
      </c>
      <c r="J76" s="44" t="s">
        <v>12</v>
      </c>
    </row>
    <row r="77" spans="1:15">
      <c r="A77" s="45"/>
      <c r="B77" s="46"/>
      <c r="C77" s="46"/>
      <c r="D77" s="45"/>
      <c r="E77" s="45"/>
      <c r="F77" s="44"/>
      <c r="G77" s="43"/>
      <c r="H77" s="43"/>
      <c r="I77" s="25" t="s">
        <v>13</v>
      </c>
      <c r="J77" s="44"/>
    </row>
    <row r="78" spans="1:15" ht="30">
      <c r="A78" s="18"/>
      <c r="B78" s="18"/>
      <c r="C78" s="18"/>
      <c r="D78" s="18"/>
      <c r="E78" s="22" t="s">
        <v>93</v>
      </c>
      <c r="F78" s="20">
        <v>1015954.87</v>
      </c>
      <c r="G78" s="26"/>
      <c r="H78" s="26"/>
      <c r="I78" s="27"/>
      <c r="J78" s="18"/>
    </row>
    <row r="80" spans="1:15" ht="21">
      <c r="A80" s="47" t="s">
        <v>0</v>
      </c>
      <c r="B80" s="47"/>
      <c r="C80" s="47"/>
      <c r="D80" s="47"/>
      <c r="E80" s="7" t="s">
        <v>71</v>
      </c>
      <c r="F80" s="48" t="s">
        <v>2</v>
      </c>
      <c r="G80" s="49"/>
      <c r="H80" s="50">
        <v>733745.18</v>
      </c>
      <c r="I80" s="51"/>
      <c r="J80" s="49"/>
      <c r="O80" s="1"/>
    </row>
    <row r="81" spans="1:13">
      <c r="A81" s="43" t="s">
        <v>3</v>
      </c>
      <c r="B81" s="44" t="s">
        <v>4</v>
      </c>
      <c r="C81" s="44"/>
      <c r="D81" s="43" t="s">
        <v>6</v>
      </c>
      <c r="E81" s="43" t="s">
        <v>7</v>
      </c>
      <c r="F81" s="44" t="s">
        <v>8</v>
      </c>
      <c r="G81" s="43"/>
      <c r="H81" s="43" t="s">
        <v>37</v>
      </c>
      <c r="I81" s="23" t="s">
        <v>11</v>
      </c>
      <c r="J81" s="44" t="s">
        <v>12</v>
      </c>
    </row>
    <row r="82" spans="1:13">
      <c r="A82" s="45"/>
      <c r="B82" s="46"/>
      <c r="C82" s="46"/>
      <c r="D82" s="45"/>
      <c r="E82" s="45"/>
      <c r="F82" s="44"/>
      <c r="G82" s="43"/>
      <c r="H82" s="43"/>
      <c r="I82" s="25" t="s">
        <v>13</v>
      </c>
      <c r="J82" s="44"/>
    </row>
    <row r="83" spans="1:13">
      <c r="A83" s="18"/>
      <c r="B83" s="18"/>
      <c r="C83" s="18"/>
      <c r="D83" s="18"/>
      <c r="E83" s="22" t="s">
        <v>94</v>
      </c>
      <c r="F83" s="20">
        <v>596807.56999999995</v>
      </c>
      <c r="G83" s="26"/>
      <c r="H83" s="26"/>
      <c r="I83" s="27"/>
      <c r="J83" s="18"/>
    </row>
    <row r="84" spans="1:13">
      <c r="A84" s="34"/>
      <c r="B84" s="34"/>
      <c r="C84" s="34"/>
      <c r="D84" s="34"/>
      <c r="E84" s="34" t="s">
        <v>95</v>
      </c>
      <c r="F84" s="41">
        <v>136937.60999999999</v>
      </c>
      <c r="G84" s="34"/>
      <c r="H84" s="34"/>
      <c r="I84" s="34"/>
      <c r="J84" s="34"/>
      <c r="L84" s="5"/>
      <c r="M84" s="42"/>
    </row>
    <row r="85" spans="1:13" ht="28.5" customHeight="1">
      <c r="A85" s="109" t="s">
        <v>73</v>
      </c>
      <c r="B85" s="110"/>
      <c r="C85" s="110"/>
      <c r="D85" s="110"/>
      <c r="E85" s="110"/>
      <c r="F85" s="110"/>
      <c r="G85" s="110"/>
      <c r="H85" s="110"/>
      <c r="I85" s="110"/>
      <c r="J85" s="110"/>
    </row>
    <row r="86" spans="1:13" ht="18.75">
      <c r="A86" s="78" t="s">
        <v>72</v>
      </c>
      <c r="B86" s="79"/>
      <c r="C86" s="80"/>
      <c r="F86" s="116">
        <v>30757421</v>
      </c>
      <c r="G86" s="116"/>
      <c r="H86" s="116"/>
      <c r="I86" s="116"/>
      <c r="J86" s="116"/>
    </row>
    <row r="87" spans="1:13" ht="18.75">
      <c r="A87" s="69" t="s">
        <v>74</v>
      </c>
      <c r="B87" s="70"/>
      <c r="C87" s="71"/>
      <c r="F87" s="84" t="s">
        <v>75</v>
      </c>
      <c r="G87" s="84"/>
      <c r="H87" s="84"/>
      <c r="I87" s="84"/>
      <c r="J87" s="84"/>
    </row>
    <row r="88" spans="1:13" ht="18.75">
      <c r="A88" s="72" t="s">
        <v>76</v>
      </c>
      <c r="B88" s="73"/>
      <c r="C88" s="74"/>
      <c r="F88" s="4"/>
      <c r="G88" s="117">
        <v>20751437.530000001</v>
      </c>
      <c r="H88" s="117"/>
      <c r="I88" s="117"/>
      <c r="J88" s="117"/>
    </row>
    <row r="89" spans="1:13" ht="40.5" customHeight="1">
      <c r="A89" s="75" t="s">
        <v>77</v>
      </c>
      <c r="B89" s="76"/>
      <c r="C89" s="77"/>
      <c r="G89" s="115">
        <v>350000</v>
      </c>
      <c r="H89" s="115"/>
      <c r="I89" s="115"/>
      <c r="J89" s="115"/>
    </row>
    <row r="90" spans="1:13" ht="18.75">
      <c r="A90" s="72" t="s">
        <v>78</v>
      </c>
      <c r="B90" s="73"/>
      <c r="C90" s="74"/>
      <c r="G90" s="115">
        <v>298080</v>
      </c>
      <c r="H90" s="115"/>
      <c r="I90" s="115"/>
      <c r="J90" s="115"/>
    </row>
    <row r="91" spans="1:13" ht="18.75">
      <c r="A91" s="72" t="s">
        <v>79</v>
      </c>
      <c r="B91" s="73"/>
      <c r="C91" s="74"/>
      <c r="G91" s="115">
        <v>360000</v>
      </c>
      <c r="H91" s="115"/>
      <c r="I91" s="115"/>
      <c r="J91" s="115"/>
    </row>
    <row r="92" spans="1:13" ht="18.75">
      <c r="A92" s="72" t="s">
        <v>80</v>
      </c>
      <c r="B92" s="73"/>
      <c r="C92" s="74"/>
      <c r="G92" s="115">
        <v>900000</v>
      </c>
      <c r="H92" s="115"/>
      <c r="I92" s="115"/>
      <c r="J92" s="115"/>
    </row>
    <row r="93" spans="1:13" ht="18.75">
      <c r="A93" s="72" t="s">
        <v>81</v>
      </c>
      <c r="B93" s="73"/>
      <c r="C93" s="74"/>
      <c r="G93" s="115">
        <f>45000*11</f>
        <v>495000</v>
      </c>
      <c r="H93" s="115"/>
      <c r="I93" s="115"/>
      <c r="J93" s="115"/>
    </row>
    <row r="94" spans="1:13" ht="18.75">
      <c r="A94" s="72" t="s">
        <v>82</v>
      </c>
      <c r="B94" s="73"/>
      <c r="C94" s="74"/>
      <c r="G94" s="115">
        <v>220356.8</v>
      </c>
      <c r="H94" s="115"/>
      <c r="I94" s="115"/>
      <c r="J94" s="115"/>
    </row>
    <row r="95" spans="1:13" ht="18.75">
      <c r="A95" s="72" t="s">
        <v>83</v>
      </c>
      <c r="B95" s="73"/>
      <c r="C95" s="74"/>
      <c r="G95" s="115">
        <f>'FAISMUN (2)'!F86*0.2</f>
        <v>6151484.2000000002</v>
      </c>
      <c r="H95" s="115"/>
      <c r="I95" s="115"/>
      <c r="J95" s="115"/>
    </row>
    <row r="96" spans="1:13" ht="18.75">
      <c r="A96" s="72" t="s">
        <v>84</v>
      </c>
      <c r="B96" s="73"/>
      <c r="C96" s="74"/>
      <c r="G96" s="115">
        <v>298584</v>
      </c>
      <c r="H96" s="115"/>
      <c r="I96" s="115"/>
      <c r="J96" s="115"/>
    </row>
    <row r="97" spans="1:10" ht="18.75">
      <c r="A97" s="72" t="s">
        <v>85</v>
      </c>
      <c r="B97" s="73"/>
      <c r="C97" s="74"/>
      <c r="G97" s="115">
        <v>258187.5</v>
      </c>
      <c r="H97" s="115"/>
      <c r="I97" s="115"/>
      <c r="J97" s="115"/>
    </row>
    <row r="98" spans="1:10" ht="18.75">
      <c r="A98" s="72" t="s">
        <v>86</v>
      </c>
      <c r="B98" s="73"/>
      <c r="C98" s="74"/>
      <c r="G98" s="115">
        <v>102080</v>
      </c>
      <c r="H98" s="115"/>
      <c r="I98" s="115"/>
      <c r="J98" s="115"/>
    </row>
    <row r="99" spans="1:10" ht="18.75">
      <c r="A99" s="72" t="s">
        <v>87</v>
      </c>
      <c r="B99" s="73"/>
      <c r="C99" s="74"/>
      <c r="G99" s="115">
        <v>301745.96999999997</v>
      </c>
      <c r="H99" s="115"/>
      <c r="I99" s="115"/>
      <c r="J99" s="115"/>
    </row>
    <row r="100" spans="1:10" ht="18.75">
      <c r="A100" s="72" t="s">
        <v>88</v>
      </c>
      <c r="B100" s="73"/>
      <c r="C100" s="74"/>
      <c r="G100" s="115">
        <v>82500</v>
      </c>
      <c r="H100" s="115"/>
      <c r="I100" s="115"/>
      <c r="J100" s="115"/>
    </row>
    <row r="101" spans="1:10" ht="18.75">
      <c r="A101" s="72" t="s">
        <v>89</v>
      </c>
      <c r="B101" s="73"/>
      <c r="C101" s="74"/>
      <c r="G101" s="115">
        <v>187965</v>
      </c>
      <c r="H101" s="115"/>
      <c r="I101" s="115"/>
      <c r="J101" s="115"/>
    </row>
    <row r="102" spans="1:10">
      <c r="A102" s="103"/>
      <c r="B102" s="103"/>
      <c r="C102" s="103"/>
      <c r="G102" s="113" t="s">
        <v>99</v>
      </c>
      <c r="H102" s="113"/>
      <c r="I102" s="121"/>
      <c r="J102" s="122">
        <f>SUM(G88:J101)</f>
        <v>30757421</v>
      </c>
    </row>
    <row r="103" spans="1:10" ht="24.75" customHeight="1">
      <c r="A103" s="107" t="s">
        <v>90</v>
      </c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1:10" ht="18.75">
      <c r="A104" s="78" t="s">
        <v>72</v>
      </c>
      <c r="B104" s="79"/>
      <c r="C104" s="80"/>
      <c r="F104" s="111">
        <v>467064</v>
      </c>
      <c r="G104" s="111"/>
      <c r="H104" s="111"/>
      <c r="I104" s="111"/>
      <c r="J104" s="111"/>
    </row>
    <row r="105" spans="1:10" ht="18.75">
      <c r="A105" s="69" t="s">
        <v>74</v>
      </c>
      <c r="B105" s="70"/>
      <c r="C105" s="71"/>
      <c r="G105" s="105" t="s">
        <v>75</v>
      </c>
      <c r="H105" s="112"/>
      <c r="I105" s="4"/>
      <c r="J105" s="4"/>
    </row>
    <row r="106" spans="1:10" ht="18.75">
      <c r="A106" s="72" t="s">
        <v>91</v>
      </c>
      <c r="B106" s="73"/>
      <c r="C106" s="74"/>
      <c r="G106" s="111">
        <v>467064</v>
      </c>
      <c r="H106" s="111"/>
      <c r="I106" s="111"/>
      <c r="J106" s="111"/>
    </row>
    <row r="107" spans="1:10" ht="18.75">
      <c r="A107" s="53"/>
      <c r="B107" s="53"/>
      <c r="C107" s="53"/>
      <c r="G107" s="113" t="s">
        <v>99</v>
      </c>
      <c r="H107" s="114"/>
      <c r="I107" s="111">
        <f>SUM('FAISMUN (2)'!G106)</f>
        <v>467064</v>
      </c>
      <c r="J107" s="111"/>
    </row>
    <row r="108" spans="1:10" ht="15" customHeight="1">
      <c r="A108" s="81" t="s">
        <v>100</v>
      </c>
      <c r="B108" s="82"/>
      <c r="C108" s="82"/>
      <c r="D108" s="82"/>
      <c r="E108" s="82"/>
      <c r="F108" s="82"/>
      <c r="G108" s="82"/>
      <c r="H108" s="82"/>
      <c r="I108" s="82"/>
      <c r="J108" s="82"/>
    </row>
    <row r="109" spans="1:10" ht="15" customHeight="1">
      <c r="A109" s="107"/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1:10" ht="18.75">
      <c r="A110" s="83" t="s">
        <v>8</v>
      </c>
      <c r="B110" s="83"/>
      <c r="C110" s="83"/>
      <c r="F110" s="119">
        <v>37814.42</v>
      </c>
      <c r="G110" s="119"/>
      <c r="H110" s="119"/>
      <c r="I110" s="119"/>
      <c r="J110" s="119"/>
    </row>
    <row r="111" spans="1:10" ht="18.75">
      <c r="A111" s="84" t="s">
        <v>0</v>
      </c>
      <c r="B111" s="84"/>
      <c r="C111" s="84"/>
      <c r="F111" s="103"/>
      <c r="G111" s="103"/>
      <c r="H111" s="103"/>
      <c r="I111" s="103"/>
      <c r="J111" s="103"/>
    </row>
    <row r="112" spans="1:10" ht="39.75" customHeight="1">
      <c r="A112" s="118" t="s">
        <v>92</v>
      </c>
      <c r="B112" s="118"/>
      <c r="C112" s="118"/>
      <c r="G112" s="111">
        <v>37814.42</v>
      </c>
      <c r="H112" s="111"/>
      <c r="I112" s="111"/>
      <c r="J112" s="111"/>
    </row>
    <row r="113" spans="2:10">
      <c r="G113" s="113" t="s">
        <v>99</v>
      </c>
      <c r="H113" s="113"/>
      <c r="I113" s="106"/>
      <c r="J113" s="120">
        <v>37814.42</v>
      </c>
    </row>
    <row r="116" spans="2:10">
      <c r="B116" s="53"/>
      <c r="C116" s="53"/>
    </row>
    <row r="117" spans="2:10">
      <c r="B117" s="53"/>
      <c r="C117" s="53"/>
    </row>
    <row r="119" spans="2:10">
      <c r="F119" s="132"/>
      <c r="G119" s="132"/>
      <c r="H119" s="132"/>
    </row>
    <row r="120" spans="2:10" ht="21" customHeight="1">
      <c r="B120" s="129" t="s">
        <v>102</v>
      </c>
      <c r="C120" s="129"/>
      <c r="D120" s="129"/>
      <c r="F120" s="131" t="s">
        <v>104</v>
      </c>
      <c r="G120" s="131"/>
      <c r="H120" s="131"/>
      <c r="I120" s="131"/>
      <c r="J120" s="131"/>
    </row>
    <row r="121" spans="2:10" ht="49.5" customHeight="1">
      <c r="B121" s="130" t="s">
        <v>103</v>
      </c>
      <c r="C121" s="130"/>
      <c r="D121" s="130"/>
      <c r="F121" s="130" t="s">
        <v>105</v>
      </c>
      <c r="G121" s="130"/>
      <c r="H121" s="130"/>
    </row>
    <row r="122" spans="2:10">
      <c r="B122" s="104"/>
      <c r="C122" s="104"/>
      <c r="F122" s="104"/>
      <c r="G122" s="104"/>
    </row>
  </sheetData>
  <mergeCells count="184">
    <mergeCell ref="B121:D121"/>
    <mergeCell ref="F121:H121"/>
    <mergeCell ref="G113:H113"/>
    <mergeCell ref="F111:J111"/>
    <mergeCell ref="A8:J8"/>
    <mergeCell ref="A9:J10"/>
    <mergeCell ref="B116:C116"/>
    <mergeCell ref="B117:C117"/>
    <mergeCell ref="B120:D120"/>
    <mergeCell ref="A110:C110"/>
    <mergeCell ref="A111:C111"/>
    <mergeCell ref="A112:C112"/>
    <mergeCell ref="F110:J110"/>
    <mergeCell ref="G112:J112"/>
    <mergeCell ref="A107:C107"/>
    <mergeCell ref="F104:J104"/>
    <mergeCell ref="G106:J106"/>
    <mergeCell ref="G105:H105"/>
    <mergeCell ref="I107:J107"/>
    <mergeCell ref="G107:H107"/>
    <mergeCell ref="A108:J109"/>
    <mergeCell ref="G102:H102"/>
    <mergeCell ref="A103:J103"/>
    <mergeCell ref="A85:J85"/>
    <mergeCell ref="A102:C102"/>
    <mergeCell ref="A104:C104"/>
    <mergeCell ref="A105:C105"/>
    <mergeCell ref="A106:C106"/>
    <mergeCell ref="A99:C99"/>
    <mergeCell ref="A100:C100"/>
    <mergeCell ref="G99:J99"/>
    <mergeCell ref="G100:J100"/>
    <mergeCell ref="G101:J101"/>
    <mergeCell ref="A101:C101"/>
    <mergeCell ref="A96:C96"/>
    <mergeCell ref="A97:C97"/>
    <mergeCell ref="A98:C98"/>
    <mergeCell ref="G96:J96"/>
    <mergeCell ref="G97:J97"/>
    <mergeCell ref="G98:J98"/>
    <mergeCell ref="G88:J88"/>
    <mergeCell ref="G89:J89"/>
    <mergeCell ref="G90:J90"/>
    <mergeCell ref="G91:J91"/>
    <mergeCell ref="G92:J92"/>
    <mergeCell ref="G93:J93"/>
    <mergeCell ref="G94:J94"/>
    <mergeCell ref="G95:J95"/>
    <mergeCell ref="A88:C88"/>
    <mergeCell ref="A89:C89"/>
    <mergeCell ref="A90:C90"/>
    <mergeCell ref="A91:C91"/>
    <mergeCell ref="A92:C92"/>
    <mergeCell ref="A93:C93"/>
    <mergeCell ref="A94:C94"/>
    <mergeCell ref="A95:C95"/>
    <mergeCell ref="A86:C86"/>
    <mergeCell ref="F86:J86"/>
    <mergeCell ref="A87:C87"/>
    <mergeCell ref="F87:J87"/>
    <mergeCell ref="A13:F14"/>
    <mergeCell ref="G13:J14"/>
    <mergeCell ref="L13:M14"/>
    <mergeCell ref="A15:J15"/>
    <mergeCell ref="A16:J17"/>
    <mergeCell ref="A18:D18"/>
    <mergeCell ref="F18:G18"/>
    <mergeCell ref="H18:J18"/>
    <mergeCell ref="G19:G20"/>
    <mergeCell ref="H19:H20"/>
    <mergeCell ref="J19:J20"/>
    <mergeCell ref="P23:Q23"/>
    <mergeCell ref="A24:J25"/>
    <mergeCell ref="A26:D26"/>
    <mergeCell ref="F26:G26"/>
    <mergeCell ref="H26:J26"/>
    <mergeCell ref="L26:M26"/>
    <mergeCell ref="A19:A20"/>
    <mergeCell ref="B19:B20"/>
    <mergeCell ref="C19:C20"/>
    <mergeCell ref="D19:D20"/>
    <mergeCell ref="E19:E20"/>
    <mergeCell ref="F19:F20"/>
    <mergeCell ref="O32:P32"/>
    <mergeCell ref="A33:A34"/>
    <mergeCell ref="B33:B34"/>
    <mergeCell ref="C33:C34"/>
    <mergeCell ref="D33:D34"/>
    <mergeCell ref="E33:E34"/>
    <mergeCell ref="F33:F34"/>
    <mergeCell ref="G27:G28"/>
    <mergeCell ref="H27:H28"/>
    <mergeCell ref="J27:J28"/>
    <mergeCell ref="L28:M28"/>
    <mergeCell ref="A30:J31"/>
    <mergeCell ref="O31:P31"/>
    <mergeCell ref="A27:A28"/>
    <mergeCell ref="B27:B28"/>
    <mergeCell ref="C27:C28"/>
    <mergeCell ref="D27:D28"/>
    <mergeCell ref="E27:E28"/>
    <mergeCell ref="F27:F28"/>
    <mergeCell ref="G33:G34"/>
    <mergeCell ref="H33:H34"/>
    <mergeCell ref="J33:J34"/>
    <mergeCell ref="A45:J46"/>
    <mergeCell ref="A47:D47"/>
    <mergeCell ref="F47:G47"/>
    <mergeCell ref="H47:J47"/>
    <mergeCell ref="A32:D32"/>
    <mergeCell ref="F32:G32"/>
    <mergeCell ref="H32:J32"/>
    <mergeCell ref="G48:G49"/>
    <mergeCell ref="H48:H49"/>
    <mergeCell ref="J48:J49"/>
    <mergeCell ref="A58:J58"/>
    <mergeCell ref="A59:D59"/>
    <mergeCell ref="F59:G59"/>
    <mergeCell ref="H59:J59"/>
    <mergeCell ref="A48:A49"/>
    <mergeCell ref="B48:B49"/>
    <mergeCell ref="C48:C49"/>
    <mergeCell ref="D48:D49"/>
    <mergeCell ref="E48:E49"/>
    <mergeCell ref="F48:F49"/>
    <mergeCell ref="G60:G61"/>
    <mergeCell ref="H60:H61"/>
    <mergeCell ref="J60:J61"/>
    <mergeCell ref="A64:J64"/>
    <mergeCell ref="A65:D65"/>
    <mergeCell ref="F65:G65"/>
    <mergeCell ref="H65:J65"/>
    <mergeCell ref="A60:A61"/>
    <mergeCell ref="B60:B61"/>
    <mergeCell ref="C60:C61"/>
    <mergeCell ref="D60:D61"/>
    <mergeCell ref="E60:E61"/>
    <mergeCell ref="F60:F61"/>
    <mergeCell ref="G66:G67"/>
    <mergeCell ref="H66:H67"/>
    <mergeCell ref="J66:J67"/>
    <mergeCell ref="A69:J69"/>
    <mergeCell ref="A70:D70"/>
    <mergeCell ref="F70:G70"/>
    <mergeCell ref="H70:J70"/>
    <mergeCell ref="A66:A67"/>
    <mergeCell ref="B66:B67"/>
    <mergeCell ref="C66:C67"/>
    <mergeCell ref="D66:D67"/>
    <mergeCell ref="E66:E67"/>
    <mergeCell ref="F66:F67"/>
    <mergeCell ref="G71:G72"/>
    <mergeCell ref="H71:H72"/>
    <mergeCell ref="J71:J72"/>
    <mergeCell ref="A75:D75"/>
    <mergeCell ref="F75:G75"/>
    <mergeCell ref="H75:J75"/>
    <mergeCell ref="A71:A72"/>
    <mergeCell ref="B71:B72"/>
    <mergeCell ref="C71:C72"/>
    <mergeCell ref="D71:D72"/>
    <mergeCell ref="E71:E72"/>
    <mergeCell ref="F71:F72"/>
    <mergeCell ref="G76:G77"/>
    <mergeCell ref="H76:H77"/>
    <mergeCell ref="J76:J77"/>
    <mergeCell ref="A80:D80"/>
    <mergeCell ref="F80:G80"/>
    <mergeCell ref="H80:J80"/>
    <mergeCell ref="A76:A77"/>
    <mergeCell ref="B76:B77"/>
    <mergeCell ref="C76:C77"/>
    <mergeCell ref="D76:D77"/>
    <mergeCell ref="E76:E77"/>
    <mergeCell ref="F76:F77"/>
    <mergeCell ref="G81:G82"/>
    <mergeCell ref="H81:H82"/>
    <mergeCell ref="J81:J82"/>
    <mergeCell ref="A81:A82"/>
    <mergeCell ref="B81:B82"/>
    <mergeCell ref="C81:C82"/>
    <mergeCell ref="D81:D82"/>
    <mergeCell ref="E81:E82"/>
    <mergeCell ref="F81:F82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colBreaks count="1" manualBreakCount="1">
    <brk id="10" min="12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FAISMUN (2)</vt:lpstr>
      <vt:lpstr>'FAISMUN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VIVIANA CANCHE CONTRERAS</dc:creator>
  <cp:lastModifiedBy>Dirección General</cp:lastModifiedBy>
  <cp:lastPrinted>2025-05-08T20:02:57Z</cp:lastPrinted>
  <dcterms:created xsi:type="dcterms:W3CDTF">2025-03-20T02:20:59Z</dcterms:created>
  <dcterms:modified xsi:type="dcterms:W3CDTF">2025-05-08T20:03:32Z</dcterms:modified>
</cp:coreProperties>
</file>