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Copla\OneDrive\Escritorio\CONAC\4TO TRIMESTRE\"/>
    </mc:Choice>
  </mc:AlternateContent>
  <xr:revisionPtr revIDLastSave="0" documentId="13_ncr:1_{5634E28B-2580-483A-82B9-CF3C3B1E8E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OGRAMA Y PROYECTOS DE INVERS" sheetId="1" r:id="rId1"/>
    <sheet name="Hoja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5" i="1" l="1"/>
  <c r="B19" i="1"/>
  <c r="B42" i="1"/>
  <c r="B28" i="1" l="1"/>
  <c r="E5" i="2"/>
  <c r="B3" i="2"/>
  <c r="B106" i="1"/>
  <c r="B85" i="1" l="1"/>
  <c r="B60" i="1"/>
  <c r="B81" i="1"/>
  <c r="B79" i="1" l="1"/>
  <c r="B70" i="1"/>
  <c r="B66" i="1"/>
  <c r="B62" i="1"/>
  <c r="B40" i="1"/>
  <c r="B38" i="1"/>
  <c r="B57" i="1" l="1"/>
  <c r="B99" i="1"/>
</calcChain>
</file>

<file path=xl/sharedStrings.xml><?xml version="1.0" encoding="utf-8"?>
<sst xmlns="http://schemas.openxmlformats.org/spreadsheetml/2006/main" count="373" uniqueCount="161">
  <si>
    <t xml:space="preserve">MUNICIPIO DE HECELCHAKÁN, CAMPECHE  </t>
  </si>
  <si>
    <t>MONTO FAISMUN 2024:  $ 58,298,821.00</t>
  </si>
  <si>
    <t>OBRA O ACCIÓN</t>
  </si>
  <si>
    <t>COSTO</t>
  </si>
  <si>
    <t>ENTIDAD</t>
  </si>
  <si>
    <t>MUNICIPIO</t>
  </si>
  <si>
    <t>METAS</t>
  </si>
  <si>
    <t>T</t>
  </si>
  <si>
    <t>M</t>
  </si>
  <si>
    <t>H</t>
  </si>
  <si>
    <t>BENEFICIARIOS</t>
  </si>
  <si>
    <t>UBICACIÓN</t>
  </si>
  <si>
    <t>LOCALIDAD</t>
  </si>
  <si>
    <t>ACCIONES</t>
  </si>
  <si>
    <t>U9 INDIRECTOS</t>
  </si>
  <si>
    <t>CAMPECHE</t>
  </si>
  <si>
    <t>HECELCHAKÁN</t>
  </si>
  <si>
    <t>SERV</t>
  </si>
  <si>
    <t>N/A</t>
  </si>
  <si>
    <t>OBRAS</t>
  </si>
  <si>
    <t>SF PAVIMENTACIÓN</t>
  </si>
  <si>
    <t>DZITNUP</t>
  </si>
  <si>
    <t>POCBOC</t>
  </si>
  <si>
    <t>4548.80 M2</t>
  </si>
  <si>
    <t>5020.6 M2</t>
  </si>
  <si>
    <t>REHABILITACION DE PAVIMENTACION CON DOBLE RIEGO DE SELLO EN LA CALLE DIECISIETE ENTRE DOCE Y DIEZ A, CALLE DIEZ A ENTRE DIECISIETE Y QUINCE Y CALLE QUINCE POR DOCE EN HECELCHAKAN LOCALIDAD POMUCH BARRIO SAN PEDRO 1</t>
  </si>
  <si>
    <t>POMUCH</t>
  </si>
  <si>
    <t>2703.20 M2</t>
  </si>
  <si>
    <t>REHABILITACION DE PAVIMENTACION CON DOBLE RIEGO DE SELLO EN LA CALLE SIN NUMERO CAMPO DE LOS LOBOS POR LA CINCO EN HECCLCHAKAN LOCALIDAD POMUCH BARRIO VILLA LUCRECIA</t>
  </si>
  <si>
    <t>1150 M2</t>
  </si>
  <si>
    <t>REHABILITACION DE PAVIMENTACION CON DOBLE RIEGO DE SELLO EN LA CALLE CATORCE Y DIECISIETE EN HCELCHAKAN LOCALIDAD POMUCH BARRIO SAN GERONIMO</t>
  </si>
  <si>
    <t>874.90 M2</t>
  </si>
  <si>
    <t>TF FOMENTO A LA PRODUCCION Y LA PRODUCTIVIDAD</t>
  </si>
  <si>
    <t xml:space="preserve">REHABILITACIÓN DE CAMINOS SACACOSECHAS EN HECELCHAKÁN ZONA DE PRODUCCIÓN JUM PETS KIIN TRAMO 2 </t>
  </si>
  <si>
    <t>2800 ML</t>
  </si>
  <si>
    <t>REHABILTACION DE CAMINO SACOSECHAS EN HECELCHAKÁN, LOCALIDAD CUMPICH ZONA DE PRODUCCIÓN JOON SUUK</t>
  </si>
  <si>
    <t>CUMPICH</t>
  </si>
  <si>
    <t>4000 ML</t>
  </si>
  <si>
    <t>POC BOC</t>
  </si>
  <si>
    <t>3000 ML</t>
  </si>
  <si>
    <t>REHABILTACION DE CAMINOS SACA COSECHAS EN HECELCHAKÁN, ACCESO A LA ZONA DE PRODUCCIÓN XCOMBEC</t>
  </si>
  <si>
    <t>2100 ML</t>
  </si>
  <si>
    <t>1000 ML</t>
  </si>
  <si>
    <t>BLANCA FLOR</t>
  </si>
  <si>
    <t>5250 M2</t>
  </si>
  <si>
    <t>REHABILTACION DE CAMINOS SACA COSECHAS EN HECELCHAKÁN ZONA DE PRODUCCIÓN POZO 9 LOCALIDAD BLANCA FLOR</t>
  </si>
  <si>
    <t>REHABILTACION DE CAMINOS SACA COSECHAS EN HECELCHAKÁN ZONA DE PRODUCCIÓN EL ROBLE</t>
  </si>
  <si>
    <t xml:space="preserve">REHABILTACION DE CAMINOS SACA COSECHAS EN HECELCHAKÁN ZONA DE PRODUCCIÓN KAKA XNUUK </t>
  </si>
  <si>
    <t>5000  M2</t>
  </si>
  <si>
    <t>REHABILTACION DE CAMINOS SACA COSECHAS EN HECELCHAKÁN  LOCALIDAD BLANCA FLOR ZONA DE PRODUCCIÓN XCOMBEC RUMBO A LOS MANGOS</t>
  </si>
  <si>
    <t>REHABILTACION DE CAMINOS SACA COSECHAS EN HECELCHAKÁN  LOCALIDAD BLANCA FLOR ZONA DE PRODUCCIÓN XCOMBEC RUMBO A CAMPO DE CULTIVOS</t>
  </si>
  <si>
    <t>REHABILITACIÓN DE CAMINO SACA COSECHAS EN HECELCHAKÁN ZONA DE PRODUCCIÓN RUMBO A YALNON</t>
  </si>
  <si>
    <t>20000 M2</t>
  </si>
  <si>
    <t>SG ELECTRIFICACIÓN</t>
  </si>
  <si>
    <t>CONSTRUCCIÓN DE ALUMBRADO PÚBLICO EN HECELCHAKÁN, LOCALIDAD POC BOC</t>
  </si>
  <si>
    <t>1200 ML</t>
  </si>
  <si>
    <t xml:space="preserve">SJ EDUCACIÓN </t>
  </si>
  <si>
    <t>CONSTRUCCIÓN DE TECHADO EN ÁREA DE IMPARTICIÓN DE EDUCACIÓN FISICA EN ESCUELA SECUNDARIA GENERAL No. 12 EN HECELCHAKÁN LOCALIDAD POMUCH BARRIO VILLA LUCRECIA</t>
  </si>
  <si>
    <t>699.49 M2</t>
  </si>
  <si>
    <t>SH VIVIENDA</t>
  </si>
  <si>
    <t>CONSTRUCCION DE TECHO FIRME EN HECELCHAKÁN LOCALIDAD POC BOC</t>
  </si>
  <si>
    <t>672.76 M2</t>
  </si>
  <si>
    <t xml:space="preserve">CONSTRUCCIÓN DE 3 CUARTOS DORMITORIOS PARA BENEFICIAR A LAS AGEB 0448 Y 0467 EN HECELCHAKÁN LOCALIDAD DE HECELCHAKÁN BARRIO LA CONQUISTA </t>
  </si>
  <si>
    <t>69 M2</t>
  </si>
  <si>
    <t xml:space="preserve">CONSTRUCCIÓN DE 13 CUARTOS DORMITORIOS PARA BENEFICIAR A LAS AGEB 0289 Y 0452 EN HECELCHAKÁN LOCALIDAD DE HECELCHAKÁN BARRIO SAN JUAN Y LA CONQUISTA </t>
  </si>
  <si>
    <t>295.35 M2</t>
  </si>
  <si>
    <t>CONSTRUCCIÓN DE 10 CUARTOS DORMITORIOS PARA BENEFICIAR A LAS AGEB 0429 Y 0255 EN HECELCHAKÁN LOCALIDAD DE HECELCHAKÁN BARRIO SAN ANTONIO</t>
  </si>
  <si>
    <t>230 M2</t>
  </si>
  <si>
    <t>CONSTRUCCIÓN DE 4 CUARTOS DORMITORIOS PARA BENEFICIAR A LAS AGEB 0274 Y 0433, Y 026 A EN HECELCHAKÁN LOCALIDAD DE HECELCHAKÁN BARRIO SAN FRANCISCO</t>
  </si>
  <si>
    <t>92 M2</t>
  </si>
  <si>
    <t>CONSTRUCCION DE TECHO FIRME PARA BENEFICIAR A LAS AGEB 0448 Y 0467 EN HECELCHAKÁN LOCALIDAD HECELCHAKAN BARRIO LA CONQUISTA Y SAN ANTONIO</t>
  </si>
  <si>
    <t>112.76 M2</t>
  </si>
  <si>
    <t>CONSTRUCCION DE TECHO FIRME PARA BENEFICIAR A LAS AGEB 0289 Y 0452 EN HECELCHAKÁN LOCALIDAD HECELCHAKAN BARRIO SAN JUAN</t>
  </si>
  <si>
    <t>275.20 M2</t>
  </si>
  <si>
    <t>CONSTRUCCION DE TECHO FIRME PARA BENEFICIAR A LAS AGEBS 0429 Y 0255 EN HECELCHAKÁN LOCALIDAD HECELCHAKAN BARRIO SAN ANTONIO</t>
  </si>
  <si>
    <t xml:space="preserve">191.52 M2 </t>
  </si>
  <si>
    <t>AMORTIZACION DE LA DEUDA INTERNA CON INSTITUCIONES DE CRÈDITO</t>
  </si>
  <si>
    <t>TOTAL FAISMUN</t>
  </si>
  <si>
    <t>MONTO FORTAMUNDF 2024 :                                                                                $29,136,510.00</t>
  </si>
  <si>
    <t>PAGO DE ENERGIA ELECTRICA</t>
  </si>
  <si>
    <t>PAGOS</t>
  </si>
  <si>
    <t>AGUA POTABLE</t>
  </si>
  <si>
    <t>PAGO DE DERCHOS DE AGUAS RESIDUALES EN EL MUNICIPIO DE HECELCHAKÁN</t>
  </si>
  <si>
    <t xml:space="preserve">ADQUISICIÓN DE PAVOS </t>
  </si>
  <si>
    <t>ADQUISICIÓN DE LUMINARIAS PARA EL PROGRAMA DE SEGURIDAD PÚBLICA DEL MUNICIPIO DE HECELCHAKÁN</t>
  </si>
  <si>
    <t xml:space="preserve">EVALUACIONES EXTERNAS </t>
  </si>
  <si>
    <t xml:space="preserve">EVALUACIONES DEL RAMO 33 </t>
  </si>
  <si>
    <t>SERVICIOS PROFESIONALES</t>
  </si>
  <si>
    <t>PRESTACIÓN DE SERVICIOS PROFESIONALES DE ASESORIA JURÍDICA PARA EL H. AYUNTAMIENTO DE HECELCHAKÁN</t>
  </si>
  <si>
    <t>SERVICIOS JURÍDICOS ESPECIALIZADOS PARA EL H. AYUNTAMIENTO DE HECELCHAKÁN</t>
  </si>
  <si>
    <t>UNIFORMES</t>
  </si>
  <si>
    <t>DOTACIÓN DE UNIFORMES PARA EL PERSONAL DE LA POLICIA MUNICIPAL, PROTECCIÓN CIVIL, ENFERMERIÁ Y BOMBEROS EN EL MUNICIPIO DE HECELCHAKÁN</t>
  </si>
  <si>
    <t>FERTILIZANTES</t>
  </si>
  <si>
    <t xml:space="preserve">ADQUISICIÓN DE FERTILIZANTES DAP-18-46-00 PARA LOC CAMPOS AGRÍCOLAS DE HECELCHAKÁN EN EL MUNICIPIO DE HECLCHAKÁN </t>
  </si>
  <si>
    <t>1 CONTRATO</t>
  </si>
  <si>
    <t>DESPENSAS</t>
  </si>
  <si>
    <t xml:space="preserve">PROGRAMA DE APOYO DE DESPENSAS PARA EL MUNICIPIO DE HECLCHAKÁN </t>
  </si>
  <si>
    <t>1 CONTRATO    1 CONVENIO</t>
  </si>
  <si>
    <t>ADQUICIÓN DE LIBROS</t>
  </si>
  <si>
    <t xml:space="preserve">ADQUISICIÓN DE ELABORACIÓN, EDICIÓN, IMPRESIÓN Y EMPASTADO DE LIBROS DEL 3ER INFORME DE GOBIERNO MUNICIPAL DE HECELCHAKÁN </t>
  </si>
  <si>
    <t>SEGURIDAD PÚBLICA</t>
  </si>
  <si>
    <t>DOTACIÓN DE EQUIPO DE CONTINGENCIA PARA LOS POLICIAS DEL MUNICIPIO DE HECELCHAKÁN</t>
  </si>
  <si>
    <t xml:space="preserve">ADQUISICIÓN DE LLANTAS PARA EL PROGRAMA DE SEGURIDAD PÚBLICA EN EL MUNICIPIO DE HECELCHAKÁN </t>
  </si>
  <si>
    <t>SUMINISTRO Y COLOCACIÓN DE SEMAFOROS EN LA LOCALIDAD DE HECELCHAKÁN MUNICIPIO DE HECELCHAKÁN</t>
  </si>
  <si>
    <t>TOTAL FORTAMUN</t>
  </si>
  <si>
    <t>SEGURIDAD Y PROTECCIÓN CIUDADANA</t>
  </si>
  <si>
    <t>ADQUISICIÓN DE PINTURA PARA TRÁFICO (PARA SEÑALES DE PASO PEATONAL, GUARNICIONES, PREVENTIVAS, ASCENSO Y DESCENSO)QUE AYUDARÁ A MEJORAR Y ORIENTAR LA CIRCULACIÓN DE VEHICULOS EN LA LOCALIDAD DE HECELCHAKÁN MUNICIPIO DE HECLCHAKÁN</t>
  </si>
  <si>
    <t>ADQUISICIÓN</t>
  </si>
  <si>
    <t>MONTO FOPET ADEFAS 2023                                                                                   $ 35, 459.92</t>
  </si>
  <si>
    <t xml:space="preserve">SEGURIDAD Y PROTECCIÓN CIUDADANA </t>
  </si>
  <si>
    <t>TOTAL FOPET ADEFAS</t>
  </si>
  <si>
    <t>SERVICIO DE ARRENDAMIENTO PURO SIN OPCIÓN DE COMPRA DE VEHÍCULOS PARA SUPERVISIÓN DE OBRAS</t>
  </si>
  <si>
    <t>REHABILITACIÓN DE PAVIMENTACIÓN CON DOBLE RIEGO DE SELLO EN LA CALLE UNO POR TRES, CALLE CUATRO ENTRE UNO Y SIETE, CALLE NUEVE ENTRE CUATRO Y SIETE Y CALLE NUEVE POR SIETE EN HECELCHAKÁN LOCALIDAD DZITNUP</t>
  </si>
  <si>
    <t>REHABILITACIÓN DE PAVIMENTACIÓN CON DOBLE RIEGO DE SELLO EN LA CALLE DIEZ ENTRE SIETE Y ONCE, CALLE DOCE ENTRE TRES Y CINCO, CALLE DOCE ENTRE SIETE Y ONCE CALLE CINCO ENTRE DIEZ Y DIECISEIS, CALLE 16 ENTRE DIECISIETY VEINTICUATRO EN HECELCHAKAN LOCALIDAD POCBOC</t>
  </si>
  <si>
    <t>CONSTRUCCION DE TECHO FIRME EN LA LOCALIDAD POMUCH MUNICIPIO DE HECELCHAKAN</t>
  </si>
  <si>
    <t xml:space="preserve">CONSTRUCCION DE TECHO FIRME EN LA LOCALIDAD DZITNUP MUNICIPIO DE HECELCHAKAN </t>
  </si>
  <si>
    <t>REHABILITACION DE CALLE CON CARPETA ASFALTICA DE CALLE 29 ENTRE 20 EN LA COLONIA SAN ANTONIO DE LA LOCALIDAD DE HECELCHAKAN EN EL MUNICIPIO DE HECELCHAKAN</t>
  </si>
  <si>
    <t>1664.50 M2</t>
  </si>
  <si>
    <t>REHABILITACION DE CALLE CON CARPETA ASFALTICA DE CALLE 21 ENTRE 12 Y 14 EN LA COLONIA SAN GERONIMO DE LA LOCALIDAD DE POMUCH EN EL MUNICIPIO DE HCELCHAKAN</t>
  </si>
  <si>
    <t>1119.20 M2</t>
  </si>
  <si>
    <t>REHABILITACION DE CALLE CON CARPETA ASFALTICA DE CALLE 15 ENTRE 36 EN LA COLONIA NUEVA DE LA LOCALIDAD DE POMUCH EN EL MUNICIPIO DE HECELCHAKAN</t>
  </si>
  <si>
    <t>2497.68 M2</t>
  </si>
  <si>
    <t>SERVICIO DE ENERGIA ELECTRICA</t>
  </si>
  <si>
    <t>GASOLINA</t>
  </si>
  <si>
    <t xml:space="preserve">DIFERENCIA SALDO BANOBRAS </t>
  </si>
  <si>
    <t>H. AYUNTAMIENTO DE HECELCHAKÁN</t>
  </si>
  <si>
    <t xml:space="preserve">"2024, AÑO DE FELIPE CARRILLO PUERTO, BENEMÉRITO DEL PROLETARIADO, </t>
  </si>
  <si>
    <t>REVOLUCIONARIO Y DEFENSOR DEL MAYAB"</t>
  </si>
  <si>
    <t>DIRECCCIÓN GENERAL DE PLANEACIÓN E INNOVACIÓN MUNICIPAL</t>
  </si>
  <si>
    <t>TOTAL FOPET</t>
  </si>
  <si>
    <t>415.19 M2</t>
  </si>
  <si>
    <t>560.21 M2</t>
  </si>
  <si>
    <t>PROYECTO DE INSTALACIÓN Y MANTENIMIENTO DE ALUMBRADO PÚBLICO EN EL MUNICIPIO DE HECELCHAKÁN</t>
  </si>
  <si>
    <t>U9</t>
  </si>
  <si>
    <t>MATERIAL PARA BACHEO</t>
  </si>
  <si>
    <t>MATERIALES Y UTILES DE OFICINA</t>
  </si>
  <si>
    <t>MATERIALES Y UTILES DE IMPRESIÓN Y REPRODUCCION</t>
  </si>
  <si>
    <t>MANTENIMIENTOS Y CONSERVACION DE INMUEBLES PARA LA PRESTACION DE SERVICIOS ADMINISTRATIVOS</t>
  </si>
  <si>
    <t>EQUIPO DE COMPUTO Y TECNOLOGIAS DE LA INFORMACION</t>
  </si>
  <si>
    <t>MUEBLES DE OFICINA Y ESTANTERIA</t>
  </si>
  <si>
    <t>OTROS MOVILIARIOS Y EQUIPOS DE ADMINISTRACION</t>
  </si>
  <si>
    <t>MATERIAL DE LIMPIEZA</t>
  </si>
  <si>
    <t>APORTACIONES PARA SEGUROS</t>
  </si>
  <si>
    <t>SEGURO DE VIDA PARA POLICIAS Y SINDICALIZADOS</t>
  </si>
  <si>
    <t xml:space="preserve">MONTO FOPET 2024                                                                                </t>
  </si>
  <si>
    <t>MANTENIMIENTO MENORES DE BAÑOS A COMANDANCIA HECELCHAKAN</t>
  </si>
  <si>
    <t>kaka nuk</t>
  </si>
  <si>
    <t>el roble</t>
  </si>
  <si>
    <t>anticipo</t>
  </si>
  <si>
    <t>estimacion 1</t>
  </si>
  <si>
    <t>finiquito</t>
  </si>
  <si>
    <t>monto contrato</t>
  </si>
  <si>
    <t>monto factura</t>
  </si>
  <si>
    <t xml:space="preserve">   </t>
  </si>
  <si>
    <t>MENOS SALDO FINANCIAMIENTO BANOBRAS</t>
  </si>
  <si>
    <t xml:space="preserve">CIERRE DEL EJERCICIO 2024 </t>
  </si>
  <si>
    <t>2024-2027</t>
  </si>
  <si>
    <t>LIC. KARLA DE LOURDES REYES EUÁN</t>
  </si>
  <si>
    <t>TESORERO MUNICIPAL</t>
  </si>
  <si>
    <t>DIRECTORA GENERAL DE PLANEACION E INNOVACION MUNICIPAL</t>
  </si>
  <si>
    <t>L.A.F. JUAN JOSÉ BACAB EUÁN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</si>
</sst>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1"/>
      <name val="Bahnschrift SemiLight Condensed"/>
      <family val="2"/>
    </font>
    <font>
      <b/>
      <sz val="12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08">
    <xf numFmtId="0" fontId="0" fillId="0" borderId="0" xfId="0"/>
    <xf numFmtId="0" fontId="0" fillId="0" borderId="1" xfId="0" applyBorder="1"/>
    <xf numFmtId="4" fontId="0" fillId="0" borderId="0" xfId="0" applyNumberFormat="1"/>
    <xf numFmtId="164" fontId="0" fillId="0" borderId="0" xfId="0" applyNumberFormat="1"/>
    <xf numFmtId="164" fontId="1" fillId="2" borderId="1" xfId="0" applyNumberFormat="1" applyFont="1" applyFill="1" applyBorder="1"/>
    <xf numFmtId="164" fontId="3" fillId="0" borderId="1" xfId="0" applyNumberFormat="1" applyFont="1" applyBorder="1"/>
    <xf numFmtId="44" fontId="0" fillId="0" borderId="0" xfId="1" applyFont="1" applyAlignment="1">
      <alignment wrapText="1"/>
    </xf>
    <xf numFmtId="0" fontId="4" fillId="3" borderId="1" xfId="0" applyFont="1" applyFill="1" applyBorder="1"/>
    <xf numFmtId="44" fontId="0" fillId="0" borderId="0" xfId="0" applyNumberFormat="1"/>
    <xf numFmtId="44" fontId="0" fillId="0" borderId="0" xfId="1" applyFont="1"/>
    <xf numFmtId="44" fontId="0" fillId="0" borderId="0" xfId="1" applyFont="1" applyBorder="1"/>
    <xf numFmtId="0" fontId="0" fillId="0" borderId="1" xfId="0" applyBorder="1" applyAlignment="1">
      <alignment wrapText="1"/>
    </xf>
    <xf numFmtId="164" fontId="0" fillId="0" borderId="1" xfId="0" applyNumberFormat="1" applyBorder="1"/>
    <xf numFmtId="44" fontId="0" fillId="0" borderId="1" xfId="1" applyFont="1" applyFill="1" applyBorder="1"/>
    <xf numFmtId="0" fontId="3" fillId="0" borderId="1" xfId="0" applyFont="1" applyBorder="1"/>
    <xf numFmtId="0" fontId="0" fillId="0" borderId="1" xfId="0" applyBorder="1" applyAlignment="1">
      <alignment horizontal="center"/>
    </xf>
    <xf numFmtId="44" fontId="3" fillId="0" borderId="1" xfId="1" applyFont="1" applyBorder="1"/>
    <xf numFmtId="44" fontId="1" fillId="2" borderId="1" xfId="1" applyFont="1" applyFill="1" applyBorder="1"/>
    <xf numFmtId="164" fontId="0" fillId="0" borderId="1" xfId="1" applyNumberFormat="1" applyFont="1" applyFill="1" applyBorder="1"/>
    <xf numFmtId="3" fontId="0" fillId="0" borderId="0" xfId="0" applyNumberFormat="1"/>
    <xf numFmtId="44" fontId="0" fillId="2" borderId="1" xfId="1" applyFont="1" applyFill="1" applyBorder="1"/>
    <xf numFmtId="164" fontId="0" fillId="0" borderId="1" xfId="1" applyNumberFormat="1" applyFont="1" applyBorder="1" applyAlignment="1">
      <alignment horizontal="right" wrapText="1"/>
    </xf>
    <xf numFmtId="44" fontId="0" fillId="4" borderId="0" xfId="1" applyFont="1" applyFill="1"/>
    <xf numFmtId="44" fontId="3" fillId="0" borderId="1" xfId="1" applyFont="1" applyFill="1" applyBorder="1"/>
    <xf numFmtId="44" fontId="1" fillId="2" borderId="2" xfId="1" applyFont="1" applyFill="1" applyBorder="1"/>
    <xf numFmtId="44" fontId="0" fillId="0" borderId="1" xfId="1" applyFont="1" applyBorder="1"/>
    <xf numFmtId="44" fontId="4" fillId="5" borderId="1" xfId="1" applyFont="1" applyFill="1" applyBorder="1"/>
    <xf numFmtId="44" fontId="1" fillId="5" borderId="1" xfId="1" applyFont="1" applyFill="1" applyBorder="1"/>
    <xf numFmtId="44" fontId="2" fillId="0" borderId="1" xfId="1" applyFont="1" applyFill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4" fillId="3" borderId="0" xfId="0" applyFont="1" applyFill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3" borderId="11" xfId="0" applyFont="1" applyFill="1" applyBorder="1"/>
    <xf numFmtId="0" fontId="1" fillId="2" borderId="13" xfId="0" applyFont="1" applyFill="1" applyBorder="1" applyAlignment="1">
      <alignment horizontal="center"/>
    </xf>
    <xf numFmtId="0" fontId="0" fillId="0" borderId="13" xfId="0" applyBorder="1" applyAlignment="1">
      <alignment wrapText="1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left" wrapText="1"/>
    </xf>
    <xf numFmtId="0" fontId="0" fillId="0" borderId="11" xfId="0" applyBorder="1"/>
    <xf numFmtId="0" fontId="0" fillId="0" borderId="8" xfId="0" applyBorder="1" applyAlignment="1">
      <alignment wrapText="1"/>
    </xf>
    <xf numFmtId="44" fontId="3" fillId="0" borderId="0" xfId="1" applyFont="1" applyBorder="1"/>
    <xf numFmtId="0" fontId="3" fillId="0" borderId="11" xfId="0" applyFont="1" applyBorder="1"/>
    <xf numFmtId="0" fontId="1" fillId="2" borderId="13" xfId="0" applyFont="1" applyFill="1" applyBorder="1" applyAlignment="1">
      <alignment horizontal="center" wrapText="1"/>
    </xf>
    <xf numFmtId="0" fontId="4" fillId="0" borderId="13" xfId="0" applyFont="1" applyBorder="1" applyAlignment="1">
      <alignment wrapText="1"/>
    </xf>
    <xf numFmtId="0" fontId="0" fillId="5" borderId="13" xfId="0" applyFill="1" applyBorder="1" applyAlignment="1">
      <alignment wrapText="1"/>
    </xf>
    <xf numFmtId="0" fontId="4" fillId="3" borderId="8" xfId="0" applyFont="1" applyFill="1" applyBorder="1" applyAlignment="1">
      <alignment wrapText="1"/>
    </xf>
    <xf numFmtId="44" fontId="4" fillId="3" borderId="0" xfId="1" applyFont="1" applyFill="1" applyBorder="1"/>
    <xf numFmtId="44" fontId="0" fillId="0" borderId="0" xfId="1" applyFont="1" applyFill="1" applyBorder="1"/>
    <xf numFmtId="4" fontId="3" fillId="0" borderId="0" xfId="0" applyNumberFormat="1" applyFont="1"/>
    <xf numFmtId="0" fontId="0" fillId="0" borderId="13" xfId="0" applyBorder="1"/>
    <xf numFmtId="0" fontId="0" fillId="0" borderId="8" xfId="0" applyBorder="1" applyAlignment="1">
      <alignment horizontal="left" wrapText="1"/>
    </xf>
    <xf numFmtId="0" fontId="3" fillId="0" borderId="13" xfId="0" applyFont="1" applyBorder="1" applyAlignment="1">
      <alignment horizontal="center" wrapText="1"/>
    </xf>
    <xf numFmtId="0" fontId="0" fillId="2" borderId="13" xfId="0" applyFill="1" applyBorder="1" applyAlignment="1">
      <alignment horizontal="left" wrapText="1"/>
    </xf>
    <xf numFmtId="0" fontId="3" fillId="0" borderId="13" xfId="0" applyFont="1" applyBorder="1" applyAlignment="1">
      <alignment horizontal="left" wrapText="1"/>
    </xf>
    <xf numFmtId="0" fontId="3" fillId="0" borderId="13" xfId="0" applyFont="1" applyBorder="1" applyAlignment="1">
      <alignment wrapText="1"/>
    </xf>
    <xf numFmtId="0" fontId="0" fillId="0" borderId="9" xfId="0" applyBorder="1" applyAlignment="1">
      <alignment horizontal="center"/>
    </xf>
    <xf numFmtId="164" fontId="4" fillId="3" borderId="0" xfId="0" applyNumberFormat="1" applyFont="1" applyFill="1"/>
    <xf numFmtId="164" fontId="4" fillId="0" borderId="0" xfId="0" applyNumberFormat="1" applyFont="1"/>
    <xf numFmtId="0" fontId="5" fillId="0" borderId="0" xfId="0" applyFont="1"/>
    <xf numFmtId="0" fontId="0" fillId="3" borderId="8" xfId="0" applyFill="1" applyBorder="1"/>
    <xf numFmtId="164" fontId="0" fillId="3" borderId="0" xfId="0" applyNumberFormat="1" applyFill="1"/>
    <xf numFmtId="0" fontId="0" fillId="3" borderId="0" xfId="0" applyFill="1"/>
    <xf numFmtId="164" fontId="3" fillId="0" borderId="0" xfId="0" applyNumberFormat="1" applyFont="1"/>
    <xf numFmtId="164" fontId="8" fillId="3" borderId="0" xfId="0" applyNumberFormat="1" applyFont="1" applyFill="1"/>
    <xf numFmtId="164" fontId="10" fillId="0" borderId="0" xfId="0" applyNumberFormat="1" applyFont="1"/>
    <xf numFmtId="164" fontId="8" fillId="0" borderId="0" xfId="0" applyNumberFormat="1" applyFont="1"/>
    <xf numFmtId="2" fontId="0" fillId="0" borderId="0" xfId="0" applyNumberFormat="1"/>
    <xf numFmtId="44" fontId="0" fillId="0" borderId="8" xfId="0" applyNumberFormat="1" applyBorder="1"/>
    <xf numFmtId="0" fontId="5" fillId="3" borderId="0" xfId="0" applyFont="1" applyFill="1"/>
    <xf numFmtId="0" fontId="4" fillId="3" borderId="16" xfId="0" applyFont="1" applyFill="1" applyBorder="1" applyAlignment="1">
      <alignment wrapText="1"/>
    </xf>
    <xf numFmtId="0" fontId="0" fillId="0" borderId="17" xfId="0" applyBorder="1"/>
    <xf numFmtId="0" fontId="0" fillId="0" borderId="18" xfId="0" applyBorder="1"/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0" fontId="5" fillId="0" borderId="0" xfId="0" applyFont="1" applyAlignment="1">
      <alignment horizontal="center"/>
    </xf>
    <xf numFmtId="0" fontId="11" fillId="6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9" xfId="0" applyFont="1" applyFill="1" applyBorder="1" applyAlignment="1">
      <alignment horizontal="center"/>
    </xf>
    <xf numFmtId="8" fontId="0" fillId="0" borderId="1" xfId="0" applyNumberFormat="1" applyBorder="1" applyAlignment="1">
      <alignment horizontal="center"/>
    </xf>
    <xf numFmtId="8" fontId="0" fillId="0" borderId="11" xfId="0" applyNumberFormat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8" fontId="0" fillId="0" borderId="3" xfId="0" applyNumberFormat="1" applyBorder="1" applyAlignment="1">
      <alignment horizontal="center"/>
    </xf>
    <xf numFmtId="8" fontId="0" fillId="0" borderId="1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5" xfId="0" applyBorder="1" applyAlignment="1">
      <alignment horizontal="center"/>
    </xf>
    <xf numFmtId="164" fontId="4" fillId="3" borderId="17" xfId="0" applyNumberFormat="1" applyFont="1" applyFill="1" applyBorder="1" applyAlignment="1">
      <alignment horizontal="right"/>
    </xf>
    <xf numFmtId="0" fontId="4" fillId="3" borderId="0" xfId="0" applyFont="1" applyFill="1" applyAlignment="1">
      <alignment horizontal="left" wrapText="1"/>
    </xf>
    <xf numFmtId="0" fontId="4" fillId="3" borderId="9" xfId="0" applyFont="1" applyFill="1" applyBorder="1" applyAlignment="1">
      <alignment horizontal="left" wrapText="1"/>
    </xf>
    <xf numFmtId="0" fontId="0" fillId="0" borderId="0" xfId="0" applyAlignment="1">
      <alignment horizontal="center"/>
    </xf>
    <xf numFmtId="44" fontId="0" fillId="0" borderId="19" xfId="0" applyNumberFormat="1" applyBorder="1"/>
    <xf numFmtId="0" fontId="0" fillId="0" borderId="19" xfId="0" applyBorder="1"/>
    <xf numFmtId="0" fontId="0" fillId="0" borderId="0" xfId="0" applyAlignment="1">
      <alignment horizontal="center" wrapText="1"/>
    </xf>
    <xf numFmtId="44" fontId="0" fillId="0" borderId="19" xfId="1" applyFont="1" applyBorder="1"/>
  </cellXfs>
  <cellStyles count="3">
    <cellStyle name="Moneda" xfId="1" builtinId="4"/>
    <cellStyle name="Moneda 2" xfId="2" xr:uid="{E284B0E8-0116-444C-AF84-B1745A8294A6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866775</xdr:colOff>
      <xdr:row>0</xdr:row>
      <xdr:rowOff>161925</xdr:rowOff>
    </xdr:from>
    <xdr:to>
      <xdr:col>0</xdr:col>
      <xdr:colOff>2193478</xdr:colOff>
      <xdr:row>6</xdr:row>
      <xdr:rowOff>59132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3CFD522-57AF-4333-D911-6E5BC1DF83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" y="161925"/>
          <a:ext cx="1326703" cy="1202132"/>
        </a:xfrm>
        <a:prstGeom prst="rect">
          <a:avLst/>
        </a:prstGeom>
      </xdr:spPr>
    </xdr:pic>
    <xdr:clientData/>
  </xdr:twoCellAnchor>
  <xdr:twoCellAnchor editAs="oneCell">
    <xdr:from>
      <xdr:col>6</xdr:col>
      <xdr:colOff>704850</xdr:colOff>
      <xdr:row>0</xdr:row>
      <xdr:rowOff>257175</xdr:rowOff>
    </xdr:from>
    <xdr:to>
      <xdr:col>8</xdr:col>
      <xdr:colOff>39947</xdr:colOff>
      <xdr:row>5</xdr:row>
      <xdr:rowOff>116731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EDB9E96-F770-C8C3-FBBA-7B92F74F34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20125" y="257175"/>
          <a:ext cx="840047" cy="9739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0"/>
  <sheetViews>
    <sheetView tabSelected="1" workbookViewId="0">
      <selection activeCell="J118" sqref="J118"/>
    </sheetView>
  </sheetViews>
  <sheetFormatPr baseColWidth="10" defaultRowHeight="15" x14ac:dyDescent="0.25"/>
  <cols>
    <col min="1" max="1" width="49" customWidth="1"/>
    <col min="2" max="2" width="16.28515625" customWidth="1"/>
    <col min="3" max="3" width="13.7109375" bestFit="1" customWidth="1"/>
    <col min="4" max="4" width="15.42578125" customWidth="1"/>
    <col min="5" max="5" width="14.28515625" customWidth="1"/>
    <col min="6" max="6" width="14" bestFit="1" customWidth="1"/>
    <col min="8" max="8" width="11.140625" customWidth="1"/>
  </cols>
  <sheetData>
    <row r="1" spans="1:9" ht="21" x14ac:dyDescent="0.35">
      <c r="A1" s="29"/>
      <c r="B1" s="92" t="s">
        <v>125</v>
      </c>
      <c r="C1" s="92"/>
      <c r="D1" s="92"/>
      <c r="E1" s="92"/>
      <c r="F1" s="92"/>
      <c r="G1" s="30"/>
      <c r="H1" s="30"/>
      <c r="I1" s="31"/>
    </row>
    <row r="2" spans="1:9" ht="21" x14ac:dyDescent="0.35">
      <c r="A2" s="32"/>
      <c r="B2" s="93" t="s">
        <v>156</v>
      </c>
      <c r="C2" s="93"/>
      <c r="D2" s="93"/>
      <c r="E2" s="93"/>
      <c r="F2" s="93"/>
      <c r="I2" s="33"/>
    </row>
    <row r="3" spans="1:9" x14ac:dyDescent="0.25">
      <c r="A3" s="32"/>
      <c r="B3" s="94" t="s">
        <v>126</v>
      </c>
      <c r="C3" s="94"/>
      <c r="D3" s="94"/>
      <c r="E3" s="94"/>
      <c r="F3" s="94"/>
      <c r="I3" s="33"/>
    </row>
    <row r="4" spans="1:9" x14ac:dyDescent="0.25">
      <c r="A4" s="32"/>
      <c r="B4" s="94" t="s">
        <v>127</v>
      </c>
      <c r="C4" s="94"/>
      <c r="D4" s="94"/>
      <c r="E4" s="94"/>
      <c r="F4" s="94"/>
      <c r="I4" s="33"/>
    </row>
    <row r="5" spans="1:9" ht="15.75" x14ac:dyDescent="0.25">
      <c r="A5" s="32"/>
      <c r="B5" s="95" t="s">
        <v>128</v>
      </c>
      <c r="C5" s="95"/>
      <c r="D5" s="95"/>
      <c r="E5" s="95"/>
      <c r="F5" s="95"/>
      <c r="I5" s="33"/>
    </row>
    <row r="6" spans="1:9" x14ac:dyDescent="0.25">
      <c r="A6" s="32"/>
      <c r="I6" s="33"/>
    </row>
    <row r="7" spans="1:9" x14ac:dyDescent="0.25">
      <c r="A7" s="32"/>
      <c r="B7" s="78" t="s">
        <v>0</v>
      </c>
      <c r="C7" s="78"/>
      <c r="D7" s="78"/>
      <c r="E7" s="78"/>
      <c r="I7" s="33"/>
    </row>
    <row r="8" spans="1:9" x14ac:dyDescent="0.25">
      <c r="A8" s="32"/>
      <c r="I8" s="33"/>
    </row>
    <row r="9" spans="1:9" ht="21" x14ac:dyDescent="0.35">
      <c r="A9" s="32"/>
      <c r="B9" s="79" t="s">
        <v>155</v>
      </c>
      <c r="C9" s="79"/>
      <c r="D9" s="79"/>
      <c r="E9" s="79"/>
      <c r="I9" s="33"/>
    </row>
    <row r="10" spans="1:9" x14ac:dyDescent="0.25">
      <c r="A10" s="32"/>
      <c r="I10" s="33"/>
    </row>
    <row r="11" spans="1:9" x14ac:dyDescent="0.25">
      <c r="A11" s="32"/>
      <c r="E11" s="82" t="s">
        <v>1</v>
      </c>
      <c r="F11" s="82"/>
      <c r="G11" s="82"/>
      <c r="H11" s="82"/>
      <c r="I11" s="83"/>
    </row>
    <row r="12" spans="1:9" x14ac:dyDescent="0.25">
      <c r="A12" s="32"/>
      <c r="E12" s="36"/>
      <c r="F12" s="36"/>
      <c r="G12" s="36"/>
      <c r="H12" s="36"/>
      <c r="I12" s="33"/>
    </row>
    <row r="13" spans="1:9" x14ac:dyDescent="0.25">
      <c r="A13" s="89" t="s">
        <v>2</v>
      </c>
      <c r="B13" s="91" t="s">
        <v>3</v>
      </c>
      <c r="C13" s="80" t="s">
        <v>11</v>
      </c>
      <c r="D13" s="80"/>
      <c r="E13" s="80"/>
      <c r="F13" s="80" t="s">
        <v>6</v>
      </c>
      <c r="G13" s="80" t="s">
        <v>10</v>
      </c>
      <c r="H13" s="80"/>
      <c r="I13" s="81"/>
    </row>
    <row r="14" spans="1:9" x14ac:dyDescent="0.25">
      <c r="A14" s="90"/>
      <c r="B14" s="91"/>
      <c r="C14" s="7" t="s">
        <v>4</v>
      </c>
      <c r="D14" s="7" t="s">
        <v>5</v>
      </c>
      <c r="E14" s="7" t="s">
        <v>12</v>
      </c>
      <c r="F14" s="80"/>
      <c r="G14" s="7" t="s">
        <v>7</v>
      </c>
      <c r="H14" s="7" t="s">
        <v>8</v>
      </c>
      <c r="I14" s="37" t="s">
        <v>9</v>
      </c>
    </row>
    <row r="15" spans="1:9" x14ac:dyDescent="0.25">
      <c r="A15" s="86" t="s">
        <v>13</v>
      </c>
      <c r="B15" s="87"/>
      <c r="C15" s="87"/>
      <c r="D15" s="87"/>
      <c r="E15" s="87"/>
      <c r="F15" s="87"/>
      <c r="G15" s="87"/>
      <c r="H15" s="87"/>
      <c r="I15" s="88"/>
    </row>
    <row r="16" spans="1:9" x14ac:dyDescent="0.25">
      <c r="A16" s="38" t="s">
        <v>14</v>
      </c>
      <c r="B16" s="24">
        <v>1429111.46</v>
      </c>
      <c r="C16" s="96"/>
      <c r="D16" s="96"/>
      <c r="E16" s="96"/>
      <c r="F16" s="96"/>
      <c r="G16" s="96"/>
      <c r="H16" s="96"/>
      <c r="I16" s="97"/>
    </row>
    <row r="17" spans="1:9" ht="38.25" customHeight="1" x14ac:dyDescent="0.25">
      <c r="A17" s="39" t="s">
        <v>111</v>
      </c>
      <c r="B17" s="25">
        <v>1429111.46</v>
      </c>
      <c r="C17" s="1" t="s">
        <v>15</v>
      </c>
      <c r="D17" s="1" t="s">
        <v>16</v>
      </c>
      <c r="E17" s="1" t="s">
        <v>16</v>
      </c>
      <c r="F17" s="1" t="s">
        <v>17</v>
      </c>
      <c r="G17" s="76" t="s">
        <v>18</v>
      </c>
      <c r="H17" s="76"/>
      <c r="I17" s="77"/>
    </row>
    <row r="18" spans="1:9" x14ac:dyDescent="0.25">
      <c r="A18" s="86" t="s">
        <v>19</v>
      </c>
      <c r="B18" s="87"/>
      <c r="C18" s="87"/>
      <c r="D18" s="87"/>
      <c r="E18" s="87"/>
      <c r="F18" s="87"/>
      <c r="G18" s="87"/>
      <c r="H18" s="87"/>
      <c r="I18" s="88"/>
    </row>
    <row r="19" spans="1:9" x14ac:dyDescent="0.25">
      <c r="A19" s="38" t="s">
        <v>20</v>
      </c>
      <c r="B19" s="17">
        <f>B20+B21+B22+B23+B24+B25+B26+B27</f>
        <v>14446535.839999998</v>
      </c>
      <c r="C19" s="76"/>
      <c r="D19" s="76"/>
      <c r="E19" s="76"/>
      <c r="F19" s="76"/>
      <c r="G19" s="76"/>
      <c r="H19" s="76"/>
      <c r="I19" s="77"/>
    </row>
    <row r="20" spans="1:9" ht="75" x14ac:dyDescent="0.25">
      <c r="A20" s="41" t="s">
        <v>112</v>
      </c>
      <c r="B20" s="16">
        <v>3183818.49</v>
      </c>
      <c r="C20" s="1" t="s">
        <v>15</v>
      </c>
      <c r="D20" s="1" t="s">
        <v>16</v>
      </c>
      <c r="E20" s="1" t="s">
        <v>21</v>
      </c>
      <c r="F20" s="1" t="s">
        <v>24</v>
      </c>
      <c r="G20" s="1">
        <v>1050</v>
      </c>
      <c r="H20" s="1">
        <v>538</v>
      </c>
      <c r="I20" s="42">
        <v>512</v>
      </c>
    </row>
    <row r="21" spans="1:9" ht="90" x14ac:dyDescent="0.25">
      <c r="A21" s="39" t="s">
        <v>113</v>
      </c>
      <c r="B21" s="16">
        <v>3016537.76</v>
      </c>
      <c r="C21" s="1" t="s">
        <v>15</v>
      </c>
      <c r="D21" s="1" t="s">
        <v>16</v>
      </c>
      <c r="E21" s="1" t="s">
        <v>22</v>
      </c>
      <c r="F21" s="1" t="s">
        <v>23</v>
      </c>
      <c r="G21" s="1">
        <v>1825</v>
      </c>
      <c r="H21" s="1">
        <v>900</v>
      </c>
      <c r="I21" s="42">
        <v>925</v>
      </c>
    </row>
    <row r="22" spans="1:9" ht="75" x14ac:dyDescent="0.25">
      <c r="A22" s="39" t="s">
        <v>25</v>
      </c>
      <c r="B22" s="16">
        <v>1726622.16</v>
      </c>
      <c r="C22" s="1" t="s">
        <v>15</v>
      </c>
      <c r="D22" s="1" t="s">
        <v>16</v>
      </c>
      <c r="E22" s="1" t="s">
        <v>26</v>
      </c>
      <c r="F22" s="1" t="s">
        <v>27</v>
      </c>
      <c r="G22" s="1">
        <v>1500</v>
      </c>
      <c r="H22" s="1">
        <v>905</v>
      </c>
      <c r="I22" s="42">
        <v>595</v>
      </c>
    </row>
    <row r="23" spans="1:9" ht="60" x14ac:dyDescent="0.25">
      <c r="A23" s="39" t="s">
        <v>28</v>
      </c>
      <c r="B23" s="16">
        <v>725139.26</v>
      </c>
      <c r="C23" s="1" t="s">
        <v>15</v>
      </c>
      <c r="D23" s="1" t="s">
        <v>16</v>
      </c>
      <c r="E23" s="1" t="s">
        <v>26</v>
      </c>
      <c r="F23" s="1" t="s">
        <v>29</v>
      </c>
      <c r="G23" s="1">
        <v>500</v>
      </c>
      <c r="H23" s="1">
        <v>272</v>
      </c>
      <c r="I23" s="42">
        <v>228</v>
      </c>
    </row>
    <row r="24" spans="1:9" ht="60" x14ac:dyDescent="0.25">
      <c r="A24" s="39" t="s">
        <v>30</v>
      </c>
      <c r="B24" s="23">
        <v>556940.71</v>
      </c>
      <c r="C24" s="1" t="s">
        <v>15</v>
      </c>
      <c r="D24" s="1" t="s">
        <v>16</v>
      </c>
      <c r="E24" s="1" t="s">
        <v>26</v>
      </c>
      <c r="F24" s="1" t="s">
        <v>31</v>
      </c>
      <c r="G24" s="1">
        <v>1500</v>
      </c>
      <c r="H24" s="1">
        <v>837</v>
      </c>
      <c r="I24" s="42">
        <v>663</v>
      </c>
    </row>
    <row r="25" spans="1:9" ht="60" x14ac:dyDescent="0.25">
      <c r="A25" s="41" t="s">
        <v>116</v>
      </c>
      <c r="B25" s="28">
        <v>1658314.59</v>
      </c>
      <c r="C25" s="1" t="s">
        <v>15</v>
      </c>
      <c r="D25" s="1" t="s">
        <v>16</v>
      </c>
      <c r="E25" s="1" t="s">
        <v>16</v>
      </c>
      <c r="F25" s="1" t="s">
        <v>117</v>
      </c>
      <c r="G25" s="1">
        <v>1500</v>
      </c>
      <c r="H25" s="1">
        <v>750</v>
      </c>
      <c r="I25" s="42">
        <v>750</v>
      </c>
    </row>
    <row r="26" spans="1:9" ht="60" x14ac:dyDescent="0.25">
      <c r="A26" s="39" t="s">
        <v>118</v>
      </c>
      <c r="B26" s="28">
        <v>1110466.6299999999</v>
      </c>
      <c r="C26" s="1" t="s">
        <v>15</v>
      </c>
      <c r="D26" s="1" t="s">
        <v>16</v>
      </c>
      <c r="E26" s="1" t="s">
        <v>26</v>
      </c>
      <c r="F26" s="1" t="s">
        <v>119</v>
      </c>
      <c r="G26" s="1">
        <v>1200</v>
      </c>
      <c r="H26" s="1">
        <v>600</v>
      </c>
      <c r="I26" s="42">
        <v>600</v>
      </c>
    </row>
    <row r="27" spans="1:9" ht="60" x14ac:dyDescent="0.25">
      <c r="A27" s="39" t="s">
        <v>120</v>
      </c>
      <c r="B27" s="28">
        <v>2468696.2400000002</v>
      </c>
      <c r="C27" s="1" t="s">
        <v>15</v>
      </c>
      <c r="D27" s="1" t="s">
        <v>16</v>
      </c>
      <c r="E27" s="1" t="s">
        <v>26</v>
      </c>
      <c r="F27" s="1" t="s">
        <v>121</v>
      </c>
      <c r="G27" s="1">
        <v>1700</v>
      </c>
      <c r="H27" s="1">
        <v>850</v>
      </c>
      <c r="I27" s="42">
        <v>850</v>
      </c>
    </row>
    <row r="28" spans="1:9" x14ac:dyDescent="0.25">
      <c r="A28" s="38" t="s">
        <v>32</v>
      </c>
      <c r="B28" s="17">
        <f>B29+B30+B31+B32+B33+B34+B35+B36+B37</f>
        <v>13322146.390000001</v>
      </c>
      <c r="C28" s="84"/>
      <c r="D28" s="84"/>
      <c r="E28" s="84"/>
      <c r="F28" s="84"/>
      <c r="G28" s="84"/>
      <c r="H28" s="84"/>
      <c r="I28" s="85"/>
    </row>
    <row r="29" spans="1:9" ht="45" x14ac:dyDescent="0.25">
      <c r="A29" s="39" t="s">
        <v>33</v>
      </c>
      <c r="B29" s="16">
        <v>1851155.65</v>
      </c>
      <c r="C29" s="1" t="s">
        <v>15</v>
      </c>
      <c r="D29" s="1" t="s">
        <v>16</v>
      </c>
      <c r="E29" s="1" t="s">
        <v>21</v>
      </c>
      <c r="F29" s="1" t="s">
        <v>34</v>
      </c>
      <c r="G29" s="1">
        <v>150</v>
      </c>
      <c r="H29" s="1">
        <v>0</v>
      </c>
      <c r="I29" s="42">
        <v>150</v>
      </c>
    </row>
    <row r="30" spans="1:9" ht="45" x14ac:dyDescent="0.25">
      <c r="A30" s="39" t="s">
        <v>35</v>
      </c>
      <c r="B30" s="16">
        <v>2406304</v>
      </c>
      <c r="C30" s="1" t="s">
        <v>15</v>
      </c>
      <c r="D30" s="1" t="s">
        <v>16</v>
      </c>
      <c r="E30" s="1" t="s">
        <v>36</v>
      </c>
      <c r="F30" s="1" t="s">
        <v>37</v>
      </c>
      <c r="G30" s="1">
        <v>200</v>
      </c>
      <c r="H30" s="1">
        <v>23</v>
      </c>
      <c r="I30" s="42">
        <v>177</v>
      </c>
    </row>
    <row r="31" spans="1:9" ht="45" x14ac:dyDescent="0.25">
      <c r="A31" s="39" t="s">
        <v>51</v>
      </c>
      <c r="B31" s="16">
        <v>2079732.54</v>
      </c>
      <c r="C31" s="1" t="s">
        <v>15</v>
      </c>
      <c r="D31" s="1" t="s">
        <v>16</v>
      </c>
      <c r="E31" s="1" t="s">
        <v>38</v>
      </c>
      <c r="F31" s="1" t="s">
        <v>39</v>
      </c>
      <c r="G31" s="1">
        <v>200</v>
      </c>
      <c r="H31" s="1">
        <v>20</v>
      </c>
      <c r="I31" s="42">
        <v>180</v>
      </c>
    </row>
    <row r="32" spans="1:9" ht="45" x14ac:dyDescent="0.25">
      <c r="A32" s="39" t="s">
        <v>40</v>
      </c>
      <c r="B32" s="16">
        <v>1359234.16</v>
      </c>
      <c r="C32" s="1" t="s">
        <v>15</v>
      </c>
      <c r="D32" s="1" t="s">
        <v>16</v>
      </c>
      <c r="E32" s="1" t="s">
        <v>16</v>
      </c>
      <c r="F32" s="1" t="s">
        <v>41</v>
      </c>
      <c r="G32" s="1">
        <v>150</v>
      </c>
      <c r="H32" s="1">
        <v>5</v>
      </c>
      <c r="I32" s="42">
        <v>145</v>
      </c>
    </row>
    <row r="33" spans="1:9" ht="30" x14ac:dyDescent="0.25">
      <c r="A33" s="39" t="s">
        <v>47</v>
      </c>
      <c r="B33" s="16">
        <v>616285.41</v>
      </c>
      <c r="C33" s="1" t="s">
        <v>15</v>
      </c>
      <c r="D33" s="1" t="s">
        <v>16</v>
      </c>
      <c r="E33" s="1" t="s">
        <v>16</v>
      </c>
      <c r="F33" s="1" t="s">
        <v>42</v>
      </c>
      <c r="G33" s="1">
        <v>200</v>
      </c>
      <c r="H33" s="1">
        <v>17</v>
      </c>
      <c r="I33" s="42">
        <v>183</v>
      </c>
    </row>
    <row r="34" spans="1:9" ht="30" x14ac:dyDescent="0.25">
      <c r="A34" s="39" t="s">
        <v>46</v>
      </c>
      <c r="B34" s="16">
        <v>657369.1</v>
      </c>
      <c r="C34" s="1" t="s">
        <v>15</v>
      </c>
      <c r="D34" s="1" t="s">
        <v>16</v>
      </c>
      <c r="E34" s="1" t="s">
        <v>16</v>
      </c>
      <c r="F34" s="1" t="s">
        <v>42</v>
      </c>
      <c r="G34" s="1">
        <v>200</v>
      </c>
      <c r="H34" s="1">
        <v>7</v>
      </c>
      <c r="I34" s="42">
        <v>193</v>
      </c>
    </row>
    <row r="35" spans="1:9" ht="45" x14ac:dyDescent="0.25">
      <c r="A35" s="39" t="s">
        <v>45</v>
      </c>
      <c r="B35" s="16">
        <v>689226.62</v>
      </c>
      <c r="C35" s="1" t="s">
        <v>15</v>
      </c>
      <c r="D35" s="1" t="s">
        <v>16</v>
      </c>
      <c r="E35" s="1" t="s">
        <v>43</v>
      </c>
      <c r="F35" s="1" t="s">
        <v>44</v>
      </c>
      <c r="G35" s="1">
        <v>130</v>
      </c>
      <c r="H35" s="1">
        <v>30</v>
      </c>
      <c r="I35" s="42">
        <v>100</v>
      </c>
    </row>
    <row r="36" spans="1:9" ht="45" x14ac:dyDescent="0.25">
      <c r="A36" s="39" t="s">
        <v>49</v>
      </c>
      <c r="B36" s="16">
        <v>660448.9</v>
      </c>
      <c r="C36" s="1" t="s">
        <v>15</v>
      </c>
      <c r="D36" s="1" t="s">
        <v>16</v>
      </c>
      <c r="E36" s="1" t="s">
        <v>43</v>
      </c>
      <c r="F36" s="1" t="s">
        <v>48</v>
      </c>
      <c r="G36" s="1">
        <v>206</v>
      </c>
      <c r="H36" s="1">
        <v>25</v>
      </c>
      <c r="I36" s="42">
        <v>181</v>
      </c>
    </row>
    <row r="37" spans="1:9" ht="60" x14ac:dyDescent="0.25">
      <c r="A37" s="39" t="s">
        <v>50</v>
      </c>
      <c r="B37" s="16">
        <v>3002390.01</v>
      </c>
      <c r="C37" s="1" t="s">
        <v>15</v>
      </c>
      <c r="D37" s="1" t="s">
        <v>16</v>
      </c>
      <c r="E37" s="1" t="s">
        <v>43</v>
      </c>
      <c r="F37" s="1" t="s">
        <v>52</v>
      </c>
      <c r="G37" s="1">
        <v>225</v>
      </c>
      <c r="H37" s="1">
        <v>25</v>
      </c>
      <c r="I37" s="42">
        <v>200</v>
      </c>
    </row>
    <row r="38" spans="1:9" x14ac:dyDescent="0.25">
      <c r="A38" s="38" t="s">
        <v>53</v>
      </c>
      <c r="B38" s="17">
        <f>B39</f>
        <v>3189192.01</v>
      </c>
      <c r="C38" s="76"/>
      <c r="D38" s="76"/>
      <c r="E38" s="76"/>
      <c r="F38" s="76"/>
      <c r="G38" s="76"/>
      <c r="H38" s="76"/>
      <c r="I38" s="77"/>
    </row>
    <row r="39" spans="1:9" ht="30" x14ac:dyDescent="0.25">
      <c r="A39" s="43" t="s">
        <v>54</v>
      </c>
      <c r="B39" s="16">
        <v>3189192.01</v>
      </c>
      <c r="C39" t="s">
        <v>15</v>
      </c>
      <c r="D39" t="s">
        <v>16</v>
      </c>
      <c r="E39" t="s">
        <v>38</v>
      </c>
      <c r="F39" t="s">
        <v>55</v>
      </c>
      <c r="G39">
        <v>1825</v>
      </c>
      <c r="H39">
        <v>900</v>
      </c>
      <c r="I39" s="33">
        <v>925</v>
      </c>
    </row>
    <row r="40" spans="1:9" x14ac:dyDescent="0.25">
      <c r="A40" s="38" t="s">
        <v>56</v>
      </c>
      <c r="B40" s="17">
        <f>B41</f>
        <v>3188374.31</v>
      </c>
      <c r="C40" s="76"/>
      <c r="D40" s="76"/>
      <c r="E40" s="76"/>
      <c r="F40" s="76"/>
      <c r="G40" s="76"/>
      <c r="H40" s="76"/>
      <c r="I40" s="77"/>
    </row>
    <row r="41" spans="1:9" ht="60" x14ac:dyDescent="0.25">
      <c r="A41" s="43" t="s">
        <v>57</v>
      </c>
      <c r="B41" s="44">
        <v>3188374.31</v>
      </c>
      <c r="C41" t="s">
        <v>15</v>
      </c>
      <c r="D41" t="s">
        <v>16</v>
      </c>
      <c r="E41" t="s">
        <v>26</v>
      </c>
      <c r="F41" t="s">
        <v>58</v>
      </c>
      <c r="G41">
        <v>700</v>
      </c>
      <c r="H41">
        <v>390</v>
      </c>
      <c r="I41" s="33">
        <v>310</v>
      </c>
    </row>
    <row r="42" spans="1:9" x14ac:dyDescent="0.25">
      <c r="A42" s="38" t="s">
        <v>59</v>
      </c>
      <c r="B42" s="17">
        <f>B43+B44+B45+B46+B47+B48+B49+B50+B51+B52</f>
        <v>13392428.140000001</v>
      </c>
      <c r="C42" s="76"/>
      <c r="D42" s="76"/>
      <c r="E42" s="76"/>
      <c r="F42" s="76"/>
      <c r="G42" s="76"/>
      <c r="H42" s="76"/>
      <c r="I42" s="77"/>
    </row>
    <row r="43" spans="1:9" ht="30" x14ac:dyDescent="0.25">
      <c r="A43" s="39" t="s">
        <v>60</v>
      </c>
      <c r="B43" s="16">
        <v>2331132.73</v>
      </c>
      <c r="C43" s="1" t="s">
        <v>15</v>
      </c>
      <c r="D43" s="1" t="s">
        <v>16</v>
      </c>
      <c r="E43" s="1" t="s">
        <v>38</v>
      </c>
      <c r="F43" s="1" t="s">
        <v>61</v>
      </c>
      <c r="G43" s="1">
        <v>120</v>
      </c>
      <c r="H43" s="14">
        <v>53</v>
      </c>
      <c r="I43" s="45">
        <v>57</v>
      </c>
    </row>
    <row r="44" spans="1:9" ht="60" x14ac:dyDescent="0.25">
      <c r="A44" s="39" t="s">
        <v>62</v>
      </c>
      <c r="B44" s="16">
        <v>579946.04</v>
      </c>
      <c r="C44" s="1" t="s">
        <v>15</v>
      </c>
      <c r="D44" s="1" t="s">
        <v>16</v>
      </c>
      <c r="E44" s="1" t="s">
        <v>16</v>
      </c>
      <c r="F44" s="1" t="s">
        <v>63</v>
      </c>
      <c r="G44" s="1">
        <v>15</v>
      </c>
      <c r="H44" s="1">
        <v>7</v>
      </c>
      <c r="I44" s="42">
        <v>8</v>
      </c>
    </row>
    <row r="45" spans="1:9" ht="60" x14ac:dyDescent="0.25">
      <c r="A45" s="39" t="s">
        <v>64</v>
      </c>
      <c r="B45" s="16">
        <v>2486553.1800000002</v>
      </c>
      <c r="C45" s="1" t="s">
        <v>15</v>
      </c>
      <c r="D45" s="1" t="s">
        <v>16</v>
      </c>
      <c r="E45" s="1" t="s">
        <v>16</v>
      </c>
      <c r="F45" s="1" t="s">
        <v>65</v>
      </c>
      <c r="G45" s="1">
        <v>65</v>
      </c>
      <c r="H45" s="1">
        <v>37</v>
      </c>
      <c r="I45" s="42">
        <v>28</v>
      </c>
    </row>
    <row r="46" spans="1:9" ht="60" x14ac:dyDescent="0.25">
      <c r="A46" s="39" t="s">
        <v>66</v>
      </c>
      <c r="B46" s="16">
        <v>1936657.6</v>
      </c>
      <c r="C46" s="1" t="s">
        <v>15</v>
      </c>
      <c r="D46" s="1" t="s">
        <v>16</v>
      </c>
      <c r="E46" s="1" t="s">
        <v>16</v>
      </c>
      <c r="F46" s="1" t="s">
        <v>67</v>
      </c>
      <c r="G46" s="1">
        <v>50</v>
      </c>
      <c r="H46" s="1">
        <v>28</v>
      </c>
      <c r="I46" s="42">
        <v>22</v>
      </c>
    </row>
    <row r="47" spans="1:9" ht="60" x14ac:dyDescent="0.25">
      <c r="A47" s="39" t="s">
        <v>68</v>
      </c>
      <c r="B47" s="16">
        <v>774955.68</v>
      </c>
      <c r="C47" s="1" t="s">
        <v>15</v>
      </c>
      <c r="D47" s="1" t="s">
        <v>16</v>
      </c>
      <c r="E47" s="1" t="s">
        <v>16</v>
      </c>
      <c r="F47" s="1" t="s">
        <v>69</v>
      </c>
      <c r="G47" s="1">
        <v>20</v>
      </c>
      <c r="H47" s="1">
        <v>12</v>
      </c>
      <c r="I47" s="42">
        <v>8</v>
      </c>
    </row>
    <row r="48" spans="1:9" ht="60" x14ac:dyDescent="0.25">
      <c r="A48" s="39" t="s">
        <v>70</v>
      </c>
      <c r="B48" s="16">
        <v>387634.1</v>
      </c>
      <c r="C48" s="1" t="s">
        <v>15</v>
      </c>
      <c r="D48" s="1" t="s">
        <v>16</v>
      </c>
      <c r="E48" s="1" t="s">
        <v>16</v>
      </c>
      <c r="F48" s="1" t="s">
        <v>71</v>
      </c>
      <c r="G48" s="1">
        <v>20</v>
      </c>
      <c r="H48" s="1">
        <v>11</v>
      </c>
      <c r="I48" s="42">
        <v>9</v>
      </c>
    </row>
    <row r="49" spans="1:9" ht="45" x14ac:dyDescent="0.25">
      <c r="A49" s="39" t="s">
        <v>72</v>
      </c>
      <c r="B49" s="16">
        <v>932405.48</v>
      </c>
      <c r="C49" s="1" t="s">
        <v>15</v>
      </c>
      <c r="D49" s="1" t="s">
        <v>16</v>
      </c>
      <c r="E49" s="1" t="s">
        <v>16</v>
      </c>
      <c r="F49" s="1" t="s">
        <v>73</v>
      </c>
      <c r="G49" s="1">
        <v>45</v>
      </c>
      <c r="H49" s="1">
        <v>24</v>
      </c>
      <c r="I49" s="42">
        <v>21</v>
      </c>
    </row>
    <row r="50" spans="1:9" ht="45" x14ac:dyDescent="0.25">
      <c r="A50" s="39" t="s">
        <v>74</v>
      </c>
      <c r="B50" s="16">
        <v>662806.62</v>
      </c>
      <c r="C50" s="1" t="s">
        <v>15</v>
      </c>
      <c r="D50" s="1" t="s">
        <v>16</v>
      </c>
      <c r="E50" s="1" t="s">
        <v>16</v>
      </c>
      <c r="F50" s="1" t="s">
        <v>75</v>
      </c>
      <c r="G50" s="1">
        <v>35</v>
      </c>
      <c r="H50" s="1">
        <v>18</v>
      </c>
      <c r="I50" s="42">
        <v>17</v>
      </c>
    </row>
    <row r="51" spans="1:9" ht="30" x14ac:dyDescent="0.25">
      <c r="A51" s="39" t="s">
        <v>114</v>
      </c>
      <c r="B51" s="28">
        <v>1388285.6400000001</v>
      </c>
      <c r="C51" s="1" t="s">
        <v>15</v>
      </c>
      <c r="D51" s="1" t="s">
        <v>16</v>
      </c>
      <c r="E51" s="1" t="s">
        <v>26</v>
      </c>
      <c r="F51" s="1" t="s">
        <v>130</v>
      </c>
      <c r="G51" s="1">
        <v>75</v>
      </c>
      <c r="H51" s="1">
        <v>40</v>
      </c>
      <c r="I51" s="42">
        <v>35</v>
      </c>
    </row>
    <row r="52" spans="1:9" ht="30" x14ac:dyDescent="0.25">
      <c r="A52" s="39" t="s">
        <v>115</v>
      </c>
      <c r="B52" s="28">
        <v>1912051.07</v>
      </c>
      <c r="C52" s="1" t="s">
        <v>15</v>
      </c>
      <c r="D52" s="1" t="s">
        <v>16</v>
      </c>
      <c r="E52" s="1" t="s">
        <v>21</v>
      </c>
      <c r="F52" s="1" t="s">
        <v>131</v>
      </c>
      <c r="G52" s="1">
        <v>110</v>
      </c>
      <c r="H52" s="1">
        <v>55</v>
      </c>
      <c r="I52" s="42">
        <v>55</v>
      </c>
    </row>
    <row r="53" spans="1:9" ht="30" x14ac:dyDescent="0.25">
      <c r="A53" s="46" t="s">
        <v>76</v>
      </c>
      <c r="B53" s="17">
        <v>9336070.8000000007</v>
      </c>
      <c r="C53" s="76"/>
      <c r="D53" s="76"/>
      <c r="E53" s="76"/>
      <c r="F53" s="76"/>
      <c r="G53" s="76"/>
      <c r="H53" s="76"/>
      <c r="I53" s="77"/>
    </row>
    <row r="54" spans="1:9" ht="30" x14ac:dyDescent="0.25">
      <c r="A54" s="39" t="s">
        <v>76</v>
      </c>
      <c r="B54" s="25">
        <v>9336070.8000000007</v>
      </c>
      <c r="C54" s="1" t="s">
        <v>153</v>
      </c>
      <c r="D54" s="1" t="s">
        <v>16</v>
      </c>
      <c r="E54" s="1" t="s">
        <v>16</v>
      </c>
      <c r="F54" s="1" t="s">
        <v>18</v>
      </c>
      <c r="G54" s="76" t="s">
        <v>18</v>
      </c>
      <c r="H54" s="76"/>
      <c r="I54" s="77"/>
    </row>
    <row r="55" spans="1:9" x14ac:dyDescent="0.25">
      <c r="A55" s="47"/>
      <c r="B55" s="26">
        <f>B53+B42+B40+B38+B28+B19+B16</f>
        <v>58303858.949999996</v>
      </c>
      <c r="C55" s="3"/>
      <c r="D55" s="3"/>
      <c r="E55" s="3"/>
      <c r="I55" s="33"/>
    </row>
    <row r="56" spans="1:9" x14ac:dyDescent="0.25">
      <c r="A56" s="48" t="s">
        <v>154</v>
      </c>
      <c r="B56" s="27">
        <v>22195.66</v>
      </c>
      <c r="C56" s="3"/>
      <c r="D56" s="2"/>
      <c r="I56" s="33"/>
    </row>
    <row r="57" spans="1:9" x14ac:dyDescent="0.25">
      <c r="A57" s="49" t="s">
        <v>77</v>
      </c>
      <c r="B57" s="50">
        <f>B55-B56</f>
        <v>58281663.289999999</v>
      </c>
      <c r="C57" s="3"/>
      <c r="D57" s="2"/>
      <c r="I57" s="33"/>
    </row>
    <row r="58" spans="1:9" x14ac:dyDescent="0.25">
      <c r="A58" s="43"/>
      <c r="B58" s="51"/>
      <c r="C58" s="3"/>
      <c r="D58" s="82" t="s">
        <v>78</v>
      </c>
      <c r="E58" s="82"/>
      <c r="F58" s="82"/>
      <c r="G58" s="82"/>
      <c r="H58" s="82"/>
      <c r="I58" s="83"/>
    </row>
    <row r="59" spans="1:9" x14ac:dyDescent="0.25">
      <c r="A59" s="32" t="s">
        <v>124</v>
      </c>
      <c r="B59" s="52"/>
      <c r="C59" s="3"/>
      <c r="D59" s="34"/>
      <c r="E59" s="34"/>
      <c r="F59" s="34"/>
      <c r="G59" s="34"/>
      <c r="H59" s="34"/>
      <c r="I59" s="35"/>
    </row>
    <row r="60" spans="1:9" x14ac:dyDescent="0.25">
      <c r="A60" s="46" t="s">
        <v>122</v>
      </c>
      <c r="B60" s="4">
        <f>B61</f>
        <v>19521077.98</v>
      </c>
      <c r="C60" s="76"/>
      <c r="D60" s="76"/>
      <c r="E60" s="76"/>
      <c r="F60" s="76"/>
      <c r="G60" s="76"/>
      <c r="H60" s="76"/>
      <c r="I60" s="77"/>
    </row>
    <row r="61" spans="1:9" x14ac:dyDescent="0.25">
      <c r="A61" s="53" t="s">
        <v>79</v>
      </c>
      <c r="B61" s="12">
        <v>19521077.98</v>
      </c>
      <c r="C61" s="1" t="s">
        <v>15</v>
      </c>
      <c r="D61" s="1" t="s">
        <v>16</v>
      </c>
      <c r="E61" s="1" t="s">
        <v>16</v>
      </c>
      <c r="F61" s="1" t="s">
        <v>80</v>
      </c>
      <c r="G61" s="76" t="s">
        <v>18</v>
      </c>
      <c r="H61" s="76"/>
      <c r="I61" s="77"/>
    </row>
    <row r="62" spans="1:9" x14ac:dyDescent="0.25">
      <c r="A62" s="46" t="s">
        <v>81</v>
      </c>
      <c r="B62" s="4">
        <f>B63</f>
        <v>315689</v>
      </c>
      <c r="C62" s="76"/>
      <c r="D62" s="76"/>
      <c r="E62" s="76"/>
      <c r="F62" s="76"/>
      <c r="G62" s="76"/>
      <c r="H62" s="76"/>
      <c r="I62" s="77"/>
    </row>
    <row r="63" spans="1:9" ht="30" x14ac:dyDescent="0.25">
      <c r="A63" s="41" t="s">
        <v>82</v>
      </c>
      <c r="B63" s="18">
        <v>315689</v>
      </c>
      <c r="C63" s="1" t="s">
        <v>15</v>
      </c>
      <c r="D63" s="1" t="s">
        <v>16</v>
      </c>
      <c r="E63" s="1" t="s">
        <v>16</v>
      </c>
      <c r="F63" s="1" t="s">
        <v>80</v>
      </c>
      <c r="G63" s="76" t="s">
        <v>18</v>
      </c>
      <c r="H63" s="76"/>
      <c r="I63" s="77"/>
    </row>
    <row r="64" spans="1:9" x14ac:dyDescent="0.25">
      <c r="A64" s="46" t="s">
        <v>83</v>
      </c>
      <c r="B64" s="4">
        <v>350106</v>
      </c>
      <c r="C64" s="76"/>
      <c r="D64" s="76"/>
      <c r="E64" s="76"/>
      <c r="F64" s="76"/>
      <c r="G64" s="76"/>
      <c r="H64" s="76"/>
      <c r="I64" s="77"/>
    </row>
    <row r="65" spans="1:9" x14ac:dyDescent="0.25">
      <c r="A65" s="54" t="s">
        <v>83</v>
      </c>
      <c r="B65" s="5">
        <v>350106</v>
      </c>
      <c r="C65" t="s">
        <v>15</v>
      </c>
      <c r="D65" t="s">
        <v>16</v>
      </c>
      <c r="E65" t="s">
        <v>16</v>
      </c>
      <c r="F65" t="s">
        <v>80</v>
      </c>
      <c r="G65" s="98" t="s">
        <v>18</v>
      </c>
      <c r="H65" s="98"/>
      <c r="I65" s="99"/>
    </row>
    <row r="66" spans="1:9" ht="27.75" customHeight="1" x14ac:dyDescent="0.25">
      <c r="A66" s="46" t="s">
        <v>84</v>
      </c>
      <c r="B66" s="4">
        <f>B67</f>
        <v>1563298.52</v>
      </c>
      <c r="C66" s="76"/>
      <c r="D66" s="76"/>
      <c r="E66" s="76"/>
      <c r="F66" s="76"/>
      <c r="G66" s="76"/>
      <c r="H66" s="76"/>
      <c r="I66" s="77"/>
    </row>
    <row r="67" spans="1:9" ht="45" x14ac:dyDescent="0.25">
      <c r="A67" s="55" t="s">
        <v>84</v>
      </c>
      <c r="B67" s="5">
        <v>1563298.52</v>
      </c>
      <c r="C67" s="1" t="s">
        <v>15</v>
      </c>
      <c r="D67" s="1" t="s">
        <v>16</v>
      </c>
      <c r="E67" s="1" t="s">
        <v>16</v>
      </c>
      <c r="F67" s="1" t="s">
        <v>80</v>
      </c>
      <c r="G67" s="76" t="s">
        <v>18</v>
      </c>
      <c r="H67" s="76"/>
      <c r="I67" s="77"/>
    </row>
    <row r="68" spans="1:9" x14ac:dyDescent="0.25">
      <c r="A68" s="46" t="s">
        <v>85</v>
      </c>
      <c r="B68" s="4">
        <v>348000</v>
      </c>
      <c r="C68" s="76"/>
      <c r="D68" s="76"/>
      <c r="E68" s="76"/>
      <c r="F68" s="76"/>
      <c r="G68" s="76"/>
      <c r="H68" s="76"/>
      <c r="I68" s="77"/>
    </row>
    <row r="69" spans="1:9" x14ac:dyDescent="0.25">
      <c r="A69" s="41" t="s">
        <v>86</v>
      </c>
      <c r="B69" s="5">
        <v>348000</v>
      </c>
      <c r="C69" s="1" t="s">
        <v>15</v>
      </c>
      <c r="D69" s="1" t="s">
        <v>16</v>
      </c>
      <c r="E69" s="1" t="s">
        <v>16</v>
      </c>
      <c r="F69" s="1" t="s">
        <v>94</v>
      </c>
      <c r="G69" s="76" t="s">
        <v>18</v>
      </c>
      <c r="H69" s="76"/>
      <c r="I69" s="77"/>
    </row>
    <row r="70" spans="1:9" x14ac:dyDescent="0.25">
      <c r="A70" s="46" t="s">
        <v>87</v>
      </c>
      <c r="B70" s="4">
        <f>B71+B72</f>
        <v>1088021.3799999999</v>
      </c>
      <c r="C70" s="76"/>
      <c r="D70" s="76"/>
      <c r="E70" s="76"/>
      <c r="F70" s="76"/>
      <c r="G70" s="76"/>
      <c r="H70" s="76"/>
      <c r="I70" s="77"/>
    </row>
    <row r="71" spans="1:9" ht="45" x14ac:dyDescent="0.25">
      <c r="A71" s="41" t="s">
        <v>88</v>
      </c>
      <c r="B71" s="5">
        <v>696000</v>
      </c>
      <c r="C71" s="1" t="s">
        <v>15</v>
      </c>
      <c r="D71" s="1" t="s">
        <v>16</v>
      </c>
      <c r="E71" s="1" t="s">
        <v>16</v>
      </c>
      <c r="F71" s="1" t="s">
        <v>94</v>
      </c>
      <c r="G71" s="76" t="s">
        <v>18</v>
      </c>
      <c r="H71" s="76"/>
      <c r="I71" s="77"/>
    </row>
    <row r="72" spans="1:9" ht="30" x14ac:dyDescent="0.25">
      <c r="A72" s="41" t="s">
        <v>89</v>
      </c>
      <c r="B72" s="5">
        <v>392021.38</v>
      </c>
      <c r="C72" s="1" t="s">
        <v>15</v>
      </c>
      <c r="D72" s="1" t="s">
        <v>16</v>
      </c>
      <c r="E72" s="1" t="s">
        <v>16</v>
      </c>
      <c r="F72" s="1" t="s">
        <v>94</v>
      </c>
      <c r="G72" s="76" t="s">
        <v>18</v>
      </c>
      <c r="H72" s="76"/>
      <c r="I72" s="77"/>
    </row>
    <row r="73" spans="1:9" x14ac:dyDescent="0.25">
      <c r="A73" s="46" t="s">
        <v>90</v>
      </c>
      <c r="B73" s="4">
        <v>649323.06999999995</v>
      </c>
      <c r="C73" s="76"/>
      <c r="D73" s="76"/>
      <c r="E73" s="76"/>
      <c r="F73" s="76"/>
      <c r="G73" s="76"/>
      <c r="H73" s="76"/>
      <c r="I73" s="77"/>
    </row>
    <row r="74" spans="1:9" ht="45" x14ac:dyDescent="0.25">
      <c r="A74" s="41" t="s">
        <v>91</v>
      </c>
      <c r="B74" s="5">
        <v>649323.06999999995</v>
      </c>
      <c r="C74" s="1" t="s">
        <v>15</v>
      </c>
      <c r="D74" s="1" t="s">
        <v>16</v>
      </c>
      <c r="E74" s="1" t="s">
        <v>16</v>
      </c>
      <c r="F74" s="1" t="s">
        <v>94</v>
      </c>
      <c r="G74" s="76">
        <v>63</v>
      </c>
      <c r="H74" s="76"/>
      <c r="I74" s="77"/>
    </row>
    <row r="75" spans="1:9" x14ac:dyDescent="0.25">
      <c r="A75" s="46" t="s">
        <v>92</v>
      </c>
      <c r="B75" s="4">
        <v>687300</v>
      </c>
      <c r="C75" s="76"/>
      <c r="D75" s="76"/>
      <c r="E75" s="76"/>
      <c r="F75" s="76"/>
      <c r="G75" s="76"/>
      <c r="H75" s="76"/>
      <c r="I75" s="77"/>
    </row>
    <row r="76" spans="1:9" ht="45" x14ac:dyDescent="0.25">
      <c r="A76" s="41" t="s">
        <v>93</v>
      </c>
      <c r="B76" s="5">
        <v>687300</v>
      </c>
      <c r="C76" s="1" t="s">
        <v>15</v>
      </c>
      <c r="D76" s="1" t="s">
        <v>16</v>
      </c>
      <c r="E76" s="1" t="s">
        <v>16</v>
      </c>
      <c r="F76" s="1" t="s">
        <v>94</v>
      </c>
      <c r="G76" s="76">
        <v>205</v>
      </c>
      <c r="H76" s="76"/>
      <c r="I76" s="77"/>
    </row>
    <row r="77" spans="1:9" x14ac:dyDescent="0.25">
      <c r="A77" s="46" t="s">
        <v>95</v>
      </c>
      <c r="B77" s="4">
        <v>947295.68</v>
      </c>
      <c r="C77" s="76"/>
      <c r="D77" s="76"/>
      <c r="E77" s="76"/>
      <c r="F77" s="76"/>
      <c r="G77" s="76"/>
      <c r="H77" s="76"/>
      <c r="I77" s="77"/>
    </row>
    <row r="78" spans="1:9" ht="30" x14ac:dyDescent="0.25">
      <c r="A78" s="41" t="s">
        <v>96</v>
      </c>
      <c r="B78" s="5">
        <v>947295.68</v>
      </c>
      <c r="C78" s="1" t="s">
        <v>15</v>
      </c>
      <c r="D78" s="1" t="s">
        <v>16</v>
      </c>
      <c r="E78" s="1" t="s">
        <v>16</v>
      </c>
      <c r="F78" s="11" t="s">
        <v>97</v>
      </c>
      <c r="G78" s="76">
        <v>5000</v>
      </c>
      <c r="H78" s="76"/>
      <c r="I78" s="77"/>
    </row>
    <row r="79" spans="1:9" x14ac:dyDescent="0.25">
      <c r="A79" s="46" t="s">
        <v>98</v>
      </c>
      <c r="B79" s="4">
        <f>B80</f>
        <v>449964</v>
      </c>
      <c r="C79" s="76"/>
      <c r="D79" s="76"/>
      <c r="E79" s="76"/>
      <c r="F79" s="76"/>
      <c r="G79" s="76"/>
      <c r="H79" s="76"/>
      <c r="I79" s="77"/>
    </row>
    <row r="80" spans="1:9" ht="60" x14ac:dyDescent="0.25">
      <c r="A80" s="41" t="s">
        <v>99</v>
      </c>
      <c r="B80" s="13">
        <v>449964</v>
      </c>
      <c r="C80" s="1" t="s">
        <v>15</v>
      </c>
      <c r="D80" s="1" t="s">
        <v>16</v>
      </c>
      <c r="E80" s="1" t="s">
        <v>16</v>
      </c>
      <c r="F80" s="1" t="s">
        <v>94</v>
      </c>
      <c r="G80" s="76" t="s">
        <v>18</v>
      </c>
      <c r="H80" s="76"/>
      <c r="I80" s="77"/>
    </row>
    <row r="81" spans="1:9" x14ac:dyDescent="0.25">
      <c r="A81" s="46" t="s">
        <v>133</v>
      </c>
      <c r="B81" s="17">
        <f>B82</f>
        <v>299985.61</v>
      </c>
      <c r="C81" s="1"/>
      <c r="D81" s="1"/>
      <c r="E81" s="1"/>
      <c r="F81" s="1"/>
      <c r="G81" s="15"/>
      <c r="H81" s="15"/>
      <c r="I81" s="40"/>
    </row>
    <row r="82" spans="1:9" x14ac:dyDescent="0.25">
      <c r="A82" s="41" t="s">
        <v>134</v>
      </c>
      <c r="B82" s="13">
        <v>299985.61</v>
      </c>
      <c r="C82" s="1" t="s">
        <v>15</v>
      </c>
      <c r="D82" s="1" t="s">
        <v>16</v>
      </c>
      <c r="E82" s="1" t="s">
        <v>16</v>
      </c>
      <c r="F82" s="1" t="s">
        <v>80</v>
      </c>
      <c r="G82" s="76" t="s">
        <v>18</v>
      </c>
      <c r="H82" s="76"/>
      <c r="I82" s="77"/>
    </row>
    <row r="83" spans="1:9" x14ac:dyDescent="0.25">
      <c r="A83" s="56" t="s">
        <v>142</v>
      </c>
      <c r="B83" s="20">
        <v>67929.55</v>
      </c>
      <c r="C83" s="1"/>
      <c r="D83" s="1"/>
      <c r="E83" s="1"/>
      <c r="F83" s="1"/>
      <c r="G83" s="15"/>
      <c r="H83" s="15"/>
      <c r="I83" s="40"/>
    </row>
    <row r="84" spans="1:9" x14ac:dyDescent="0.25">
      <c r="A84" s="41" t="s">
        <v>143</v>
      </c>
      <c r="B84" s="13">
        <v>67929.55</v>
      </c>
      <c r="C84" s="1" t="s">
        <v>15</v>
      </c>
      <c r="D84" s="1" t="s">
        <v>16</v>
      </c>
      <c r="E84" s="1" t="s">
        <v>16</v>
      </c>
      <c r="F84" s="1" t="s">
        <v>80</v>
      </c>
      <c r="G84" s="15"/>
      <c r="H84" s="15"/>
      <c r="I84" s="40"/>
    </row>
    <row r="85" spans="1:9" x14ac:dyDescent="0.25">
      <c r="A85" s="46" t="s">
        <v>100</v>
      </c>
      <c r="B85" s="4">
        <f>B86+B87+B88+B89+B90+B91+B92+B93+B94+B95+B96+B97</f>
        <v>2847158.74</v>
      </c>
      <c r="C85" s="76"/>
      <c r="D85" s="76"/>
      <c r="E85" s="76"/>
      <c r="F85" s="76"/>
      <c r="G85" s="76"/>
      <c r="H85" s="76"/>
      <c r="I85" s="77"/>
    </row>
    <row r="86" spans="1:9" ht="30" x14ac:dyDescent="0.25">
      <c r="A86" s="41" t="s">
        <v>101</v>
      </c>
      <c r="B86" s="5">
        <v>37416.15</v>
      </c>
      <c r="C86" s="1" t="s">
        <v>15</v>
      </c>
      <c r="D86" s="1" t="s">
        <v>16</v>
      </c>
      <c r="E86" s="1" t="s">
        <v>16</v>
      </c>
      <c r="F86" s="1" t="s">
        <v>94</v>
      </c>
      <c r="G86" s="76">
        <v>70</v>
      </c>
      <c r="H86" s="76"/>
      <c r="I86" s="77"/>
    </row>
    <row r="87" spans="1:9" ht="45" x14ac:dyDescent="0.25">
      <c r="A87" s="57" t="s">
        <v>102</v>
      </c>
      <c r="B87" s="12">
        <v>68230.61</v>
      </c>
      <c r="C87" s="1" t="s">
        <v>15</v>
      </c>
      <c r="D87" s="1" t="s">
        <v>16</v>
      </c>
      <c r="E87" s="1" t="s">
        <v>16</v>
      </c>
      <c r="F87" s="1" t="s">
        <v>94</v>
      </c>
      <c r="G87" s="76" t="s">
        <v>18</v>
      </c>
      <c r="H87" s="76"/>
      <c r="I87" s="77"/>
    </row>
    <row r="88" spans="1:9" ht="45" x14ac:dyDescent="0.25">
      <c r="A88" s="39" t="s">
        <v>103</v>
      </c>
      <c r="B88" s="12">
        <v>1299713.72</v>
      </c>
      <c r="C88" s="1" t="s">
        <v>15</v>
      </c>
      <c r="D88" s="1" t="s">
        <v>16</v>
      </c>
      <c r="E88" s="1" t="s">
        <v>16</v>
      </c>
      <c r="F88" s="1" t="s">
        <v>94</v>
      </c>
      <c r="G88" s="76">
        <v>13197</v>
      </c>
      <c r="H88" s="76"/>
      <c r="I88" s="77"/>
    </row>
    <row r="89" spans="1:9" x14ac:dyDescent="0.25">
      <c r="A89" s="58" t="s">
        <v>135</v>
      </c>
      <c r="B89" s="13">
        <v>64272.31</v>
      </c>
      <c r="C89" s="1" t="s">
        <v>15</v>
      </c>
      <c r="D89" s="1" t="s">
        <v>16</v>
      </c>
      <c r="E89" s="1" t="s">
        <v>16</v>
      </c>
      <c r="F89" s="1"/>
      <c r="G89" s="76" t="s">
        <v>18</v>
      </c>
      <c r="H89" s="76"/>
      <c r="I89" s="77"/>
    </row>
    <row r="90" spans="1:9" ht="30" x14ac:dyDescent="0.25">
      <c r="A90" s="58" t="s">
        <v>136</v>
      </c>
      <c r="B90" s="13">
        <v>43915.28</v>
      </c>
      <c r="C90" s="1" t="s">
        <v>15</v>
      </c>
      <c r="D90" s="1" t="s">
        <v>16</v>
      </c>
      <c r="E90" s="1" t="s">
        <v>16</v>
      </c>
      <c r="F90" s="1"/>
      <c r="G90" s="76" t="s">
        <v>18</v>
      </c>
      <c r="H90" s="76"/>
      <c r="I90" s="77"/>
    </row>
    <row r="91" spans="1:9" x14ac:dyDescent="0.25">
      <c r="A91" s="58" t="s">
        <v>123</v>
      </c>
      <c r="B91" s="13">
        <v>450000</v>
      </c>
      <c r="C91" s="1" t="s">
        <v>15</v>
      </c>
      <c r="D91" s="1" t="s">
        <v>16</v>
      </c>
      <c r="E91" s="1" t="s">
        <v>16</v>
      </c>
      <c r="F91" s="1"/>
      <c r="G91" s="76" t="s">
        <v>18</v>
      </c>
      <c r="H91" s="76"/>
      <c r="I91" s="77"/>
    </row>
    <row r="92" spans="1:9" ht="45" x14ac:dyDescent="0.25">
      <c r="A92" s="39" t="s">
        <v>137</v>
      </c>
      <c r="B92" s="13">
        <v>113007.73</v>
      </c>
      <c r="C92" s="1" t="s">
        <v>15</v>
      </c>
      <c r="D92" s="1" t="s">
        <v>16</v>
      </c>
      <c r="E92" s="1" t="s">
        <v>16</v>
      </c>
      <c r="F92" s="1"/>
      <c r="G92" s="76" t="s">
        <v>18</v>
      </c>
      <c r="H92" s="76"/>
      <c r="I92" s="77"/>
    </row>
    <row r="93" spans="1:9" ht="30" x14ac:dyDescent="0.25">
      <c r="A93" s="39" t="s">
        <v>138</v>
      </c>
      <c r="B93" s="13">
        <v>55610.400000000001</v>
      </c>
      <c r="C93" s="1" t="s">
        <v>15</v>
      </c>
      <c r="D93" s="1" t="s">
        <v>16</v>
      </c>
      <c r="E93" s="1" t="s">
        <v>16</v>
      </c>
      <c r="F93" s="1"/>
      <c r="G93" s="76" t="s">
        <v>18</v>
      </c>
      <c r="H93" s="76"/>
      <c r="I93" s="77"/>
    </row>
    <row r="94" spans="1:9" x14ac:dyDescent="0.25">
      <c r="A94" s="39" t="s">
        <v>139</v>
      </c>
      <c r="B94" s="13">
        <v>77901</v>
      </c>
      <c r="C94" s="1" t="s">
        <v>15</v>
      </c>
      <c r="D94" s="1" t="s">
        <v>16</v>
      </c>
      <c r="E94" s="1" t="s">
        <v>16</v>
      </c>
      <c r="F94" s="1"/>
      <c r="G94" s="76" t="s">
        <v>18</v>
      </c>
      <c r="H94" s="76"/>
      <c r="I94" s="77"/>
    </row>
    <row r="95" spans="1:9" x14ac:dyDescent="0.25">
      <c r="A95" s="39" t="s">
        <v>140</v>
      </c>
      <c r="B95" s="13">
        <v>46941</v>
      </c>
      <c r="C95" s="1" t="s">
        <v>15</v>
      </c>
      <c r="D95" s="1" t="s">
        <v>16</v>
      </c>
      <c r="E95" s="1" t="s">
        <v>16</v>
      </c>
      <c r="F95" s="1"/>
      <c r="G95" s="76" t="s">
        <v>18</v>
      </c>
      <c r="H95" s="76"/>
      <c r="I95" s="77"/>
    </row>
    <row r="96" spans="1:9" x14ac:dyDescent="0.25">
      <c r="A96" s="39" t="s">
        <v>141</v>
      </c>
      <c r="B96" s="13">
        <v>31339.23</v>
      </c>
      <c r="C96" s="1" t="s">
        <v>15</v>
      </c>
      <c r="D96" s="1" t="s">
        <v>16</v>
      </c>
      <c r="E96" s="1" t="s">
        <v>16</v>
      </c>
      <c r="F96" s="1"/>
      <c r="G96" s="76" t="s">
        <v>18</v>
      </c>
      <c r="H96" s="76"/>
      <c r="I96" s="77"/>
    </row>
    <row r="97" spans="1:9" ht="30" x14ac:dyDescent="0.25">
      <c r="A97" s="39" t="s">
        <v>145</v>
      </c>
      <c r="B97" s="13">
        <v>558811.31000000006</v>
      </c>
      <c r="C97" s="1" t="s">
        <v>15</v>
      </c>
      <c r="D97" s="1" t="s">
        <v>16</v>
      </c>
      <c r="E97" s="1" t="s">
        <v>16</v>
      </c>
      <c r="F97" s="1"/>
      <c r="G97" s="76" t="s">
        <v>18</v>
      </c>
      <c r="H97" s="76"/>
      <c r="I97" s="77"/>
    </row>
    <row r="98" spans="1:9" x14ac:dyDescent="0.25">
      <c r="A98" s="32"/>
      <c r="B98" s="10"/>
      <c r="G98" s="36"/>
      <c r="H98" s="36"/>
      <c r="I98" s="59"/>
    </row>
    <row r="99" spans="1:9" x14ac:dyDescent="0.25">
      <c r="A99" s="49" t="s">
        <v>104</v>
      </c>
      <c r="B99" s="60">
        <f>B85+B83+B81+B79+B77+B75+B73+B70+B68+B66+B64+B62+B60</f>
        <v>29135149.530000001</v>
      </c>
      <c r="C99" s="61"/>
      <c r="D99" s="62"/>
      <c r="E99" s="2"/>
      <c r="I99" s="33"/>
    </row>
    <row r="100" spans="1:9" x14ac:dyDescent="0.25">
      <c r="A100" s="32"/>
      <c r="B100" s="2"/>
      <c r="C100" s="3"/>
      <c r="D100" s="3"/>
      <c r="E100" s="3"/>
      <c r="F100" s="3"/>
      <c r="I100" s="33"/>
    </row>
    <row r="101" spans="1:9" x14ac:dyDescent="0.25">
      <c r="A101" s="63"/>
      <c r="B101" s="64"/>
      <c r="C101" s="65"/>
      <c r="D101" s="101" t="s">
        <v>144</v>
      </c>
      <c r="E101" s="101"/>
      <c r="F101" s="101"/>
      <c r="G101" s="101"/>
      <c r="H101" s="101"/>
      <c r="I101" s="102"/>
    </row>
    <row r="102" spans="1:9" x14ac:dyDescent="0.25">
      <c r="A102" s="46" t="s">
        <v>105</v>
      </c>
      <c r="B102" s="4">
        <v>407801.63</v>
      </c>
      <c r="C102" s="76"/>
      <c r="D102" s="76"/>
      <c r="E102" s="76"/>
      <c r="F102" s="76"/>
      <c r="G102" s="76"/>
      <c r="H102" s="76"/>
      <c r="I102" s="77"/>
    </row>
    <row r="103" spans="1:9" ht="90" x14ac:dyDescent="0.25">
      <c r="A103" s="39" t="s">
        <v>106</v>
      </c>
      <c r="B103" s="16">
        <v>257516.89</v>
      </c>
      <c r="C103" s="1" t="s">
        <v>15</v>
      </c>
      <c r="D103" s="1" t="s">
        <v>16</v>
      </c>
      <c r="E103" s="1" t="s">
        <v>16</v>
      </c>
      <c r="F103" s="1" t="s">
        <v>107</v>
      </c>
      <c r="G103" s="76" t="s">
        <v>18</v>
      </c>
      <c r="H103" s="76"/>
      <c r="I103" s="77"/>
    </row>
    <row r="104" spans="1:9" ht="45" x14ac:dyDescent="0.25">
      <c r="A104" s="43" t="s">
        <v>132</v>
      </c>
      <c r="B104" s="21">
        <v>150272.87</v>
      </c>
      <c r="C104" s="1" t="s">
        <v>15</v>
      </c>
      <c r="D104" s="1" t="s">
        <v>16</v>
      </c>
      <c r="E104" s="1" t="s">
        <v>16</v>
      </c>
      <c r="F104" s="1" t="s">
        <v>107</v>
      </c>
      <c r="G104" s="76" t="s">
        <v>18</v>
      </c>
      <c r="H104" s="76"/>
      <c r="I104" s="77"/>
    </row>
    <row r="105" spans="1:9" x14ac:dyDescent="0.25">
      <c r="A105" s="43"/>
      <c r="B105" s="66"/>
      <c r="C105" s="3"/>
      <c r="D105" s="3"/>
      <c r="G105" s="36"/>
      <c r="H105" s="36"/>
      <c r="I105" s="59"/>
    </row>
    <row r="106" spans="1:9" ht="15.75" x14ac:dyDescent="0.25">
      <c r="A106" s="49" t="s">
        <v>129</v>
      </c>
      <c r="B106" s="67">
        <f>B104+B103</f>
        <v>407789.76</v>
      </c>
      <c r="C106" s="68"/>
      <c r="D106" s="69"/>
      <c r="E106" s="70"/>
      <c r="I106" s="33"/>
    </row>
    <row r="107" spans="1:9" x14ac:dyDescent="0.25">
      <c r="A107" s="32"/>
      <c r="B107" s="2"/>
      <c r="D107" s="3"/>
      <c r="I107" s="33"/>
    </row>
    <row r="108" spans="1:9" x14ac:dyDescent="0.25">
      <c r="A108" s="71"/>
      <c r="B108" s="3"/>
      <c r="C108" s="72"/>
      <c r="D108" s="101" t="s">
        <v>108</v>
      </c>
      <c r="E108" s="101"/>
      <c r="F108" s="101"/>
      <c r="G108" s="101"/>
      <c r="H108" s="101"/>
      <c r="I108" s="102"/>
    </row>
    <row r="109" spans="1:9" x14ac:dyDescent="0.25">
      <c r="A109" s="46" t="s">
        <v>109</v>
      </c>
      <c r="B109" s="4">
        <v>35449.99</v>
      </c>
      <c r="C109" s="76"/>
      <c r="D109" s="76"/>
      <c r="E109" s="76"/>
      <c r="F109" s="76"/>
      <c r="G109" s="76"/>
      <c r="H109" s="76"/>
      <c r="I109" s="77"/>
    </row>
    <row r="110" spans="1:9" ht="90" x14ac:dyDescent="0.25">
      <c r="A110" s="39" t="s">
        <v>106</v>
      </c>
      <c r="B110" s="5">
        <v>35449.99</v>
      </c>
      <c r="C110" s="1" t="s">
        <v>15</v>
      </c>
      <c r="D110" s="1" t="s">
        <v>16</v>
      </c>
      <c r="E110" s="1" t="s">
        <v>16</v>
      </c>
      <c r="F110" s="1" t="s">
        <v>107</v>
      </c>
      <c r="G110" s="76" t="s">
        <v>18</v>
      </c>
      <c r="H110" s="76"/>
      <c r="I110" s="77"/>
    </row>
    <row r="111" spans="1:9" ht="15.75" thickBot="1" x14ac:dyDescent="0.3">
      <c r="A111" s="73" t="s">
        <v>110</v>
      </c>
      <c r="B111" s="100">
        <v>35449.99</v>
      </c>
      <c r="C111" s="100"/>
      <c r="D111" s="100"/>
      <c r="E111" s="74"/>
      <c r="F111" s="74"/>
      <c r="G111" s="74"/>
      <c r="H111" s="74"/>
      <c r="I111" s="75"/>
    </row>
    <row r="113" spans="1:8" x14ac:dyDescent="0.25">
      <c r="B113" s="8"/>
      <c r="G113" s="9"/>
      <c r="H113" s="9"/>
    </row>
    <row r="114" spans="1:8" x14ac:dyDescent="0.25">
      <c r="A114" s="6"/>
      <c r="B114" s="19"/>
      <c r="G114" s="9"/>
      <c r="H114" s="9"/>
    </row>
    <row r="115" spans="1:8" x14ac:dyDescent="0.25">
      <c r="B115" s="104"/>
      <c r="C115" s="105"/>
      <c r="F115" s="105"/>
      <c r="G115" s="107"/>
      <c r="H115" s="107"/>
    </row>
    <row r="116" spans="1:8" x14ac:dyDescent="0.25">
      <c r="A116" s="3"/>
      <c r="B116" s="78" t="s">
        <v>160</v>
      </c>
      <c r="C116" s="78"/>
      <c r="E116" s="3"/>
      <c r="F116" s="78" t="s">
        <v>157</v>
      </c>
      <c r="G116" s="78"/>
      <c r="H116" s="78"/>
    </row>
    <row r="117" spans="1:8" x14ac:dyDescent="0.25">
      <c r="B117" s="103" t="s">
        <v>158</v>
      </c>
      <c r="C117" s="103"/>
      <c r="F117" s="106" t="s">
        <v>159</v>
      </c>
      <c r="G117" s="106"/>
      <c r="H117" s="106"/>
    </row>
    <row r="118" spans="1:8" x14ac:dyDescent="0.25">
      <c r="B118" s="2"/>
      <c r="E118" s="3"/>
      <c r="F118" s="106"/>
      <c r="G118" s="106"/>
      <c r="H118" s="106"/>
    </row>
    <row r="119" spans="1:8" x14ac:dyDescent="0.25">
      <c r="B119" s="3"/>
      <c r="E119" s="3"/>
    </row>
    <row r="120" spans="1:8" x14ac:dyDescent="0.25">
      <c r="H120" s="8"/>
    </row>
  </sheetData>
  <mergeCells count="72">
    <mergeCell ref="B116:C116"/>
    <mergeCell ref="B117:C117"/>
    <mergeCell ref="F116:H116"/>
    <mergeCell ref="F117:H118"/>
    <mergeCell ref="C109:I109"/>
    <mergeCell ref="G110:I110"/>
    <mergeCell ref="B111:D111"/>
    <mergeCell ref="D101:I101"/>
    <mergeCell ref="C102:I102"/>
    <mergeCell ref="G103:I103"/>
    <mergeCell ref="D108:I108"/>
    <mergeCell ref="G104:I104"/>
    <mergeCell ref="G90:I90"/>
    <mergeCell ref="G91:I91"/>
    <mergeCell ref="G76:I76"/>
    <mergeCell ref="C77:I77"/>
    <mergeCell ref="G78:I78"/>
    <mergeCell ref="C79:I79"/>
    <mergeCell ref="G80:I80"/>
    <mergeCell ref="C85:I85"/>
    <mergeCell ref="G86:I86"/>
    <mergeCell ref="G87:I87"/>
    <mergeCell ref="G88:I88"/>
    <mergeCell ref="G89:I89"/>
    <mergeCell ref="G82:I82"/>
    <mergeCell ref="C75:I75"/>
    <mergeCell ref="G67:I67"/>
    <mergeCell ref="C68:I68"/>
    <mergeCell ref="G69:I69"/>
    <mergeCell ref="C70:I70"/>
    <mergeCell ref="G71:I71"/>
    <mergeCell ref="G74:I74"/>
    <mergeCell ref="G72:I72"/>
    <mergeCell ref="C73:I73"/>
    <mergeCell ref="G65:I65"/>
    <mergeCell ref="C66:I66"/>
    <mergeCell ref="G54:I54"/>
    <mergeCell ref="D58:I58"/>
    <mergeCell ref="C60:I60"/>
    <mergeCell ref="G61:I61"/>
    <mergeCell ref="C16:I16"/>
    <mergeCell ref="C38:I38"/>
    <mergeCell ref="C40:I40"/>
    <mergeCell ref="C42:I42"/>
    <mergeCell ref="C53:I53"/>
    <mergeCell ref="B1:F1"/>
    <mergeCell ref="B2:F2"/>
    <mergeCell ref="B3:F3"/>
    <mergeCell ref="B4:F4"/>
    <mergeCell ref="B5:F5"/>
    <mergeCell ref="B7:E7"/>
    <mergeCell ref="B9:E9"/>
    <mergeCell ref="C62:I62"/>
    <mergeCell ref="G63:I63"/>
    <mergeCell ref="C64:I64"/>
    <mergeCell ref="G13:I13"/>
    <mergeCell ref="C13:E13"/>
    <mergeCell ref="F13:F14"/>
    <mergeCell ref="E11:I11"/>
    <mergeCell ref="C28:I28"/>
    <mergeCell ref="A18:I18"/>
    <mergeCell ref="C19:I19"/>
    <mergeCell ref="A13:A14"/>
    <mergeCell ref="B13:B14"/>
    <mergeCell ref="A15:I15"/>
    <mergeCell ref="G17:I17"/>
    <mergeCell ref="G95:I95"/>
    <mergeCell ref="G96:I96"/>
    <mergeCell ref="G97:I97"/>
    <mergeCell ref="G92:I92"/>
    <mergeCell ref="G93:I93"/>
    <mergeCell ref="G94:I94"/>
  </mergeCells>
  <printOptions horizontalCentered="1"/>
  <pageMargins left="0.31496062992125984" right="0.31496062992125984" top="0.35433070866141736" bottom="0.35433070866141736" header="0.31496062992125984" footer="0.31496062992125984"/>
  <pageSetup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166DF-8855-46D0-86C7-D6F50EC5C78C}">
  <dimension ref="A1:H5"/>
  <sheetViews>
    <sheetView workbookViewId="0">
      <selection activeCell="E26" sqref="E26"/>
    </sheetView>
  </sheetViews>
  <sheetFormatPr baseColWidth="10" defaultRowHeight="15" x14ac:dyDescent="0.25"/>
  <cols>
    <col min="1" max="1" width="11.42578125" style="9"/>
    <col min="2" max="2" width="14.140625" style="9" bestFit="1" customWidth="1"/>
    <col min="3" max="4" width="11.42578125" style="9"/>
    <col min="5" max="5" width="16.42578125" style="9" customWidth="1"/>
    <col min="6" max="6" width="11.42578125" style="9"/>
    <col min="7" max="7" width="16.28515625" style="9" bestFit="1" customWidth="1"/>
    <col min="8" max="8" width="14.85546875" style="9" bestFit="1" customWidth="1"/>
    <col min="9" max="16384" width="11.42578125" style="9"/>
  </cols>
  <sheetData>
    <row r="1" spans="1:8" x14ac:dyDescent="0.25">
      <c r="A1" s="9" t="s">
        <v>147</v>
      </c>
      <c r="B1" s="9">
        <v>657369.1</v>
      </c>
      <c r="D1" s="9" t="s">
        <v>150</v>
      </c>
      <c r="E1" s="9">
        <v>394421.46</v>
      </c>
      <c r="G1" s="9" t="s">
        <v>151</v>
      </c>
      <c r="H1" s="9" t="s">
        <v>152</v>
      </c>
    </row>
    <row r="2" spans="1:8" x14ac:dyDescent="0.25">
      <c r="A2" s="9" t="s">
        <v>146</v>
      </c>
      <c r="B2" s="22">
        <v>616285.41</v>
      </c>
      <c r="D2" s="9" t="s">
        <v>149</v>
      </c>
      <c r="E2" s="9">
        <v>444824.59</v>
      </c>
      <c r="G2" s="9">
        <v>1314738.2</v>
      </c>
      <c r="H2" s="9">
        <v>1314738.2</v>
      </c>
    </row>
    <row r="3" spans="1:8" x14ac:dyDescent="0.25">
      <c r="B3" s="9">
        <f>SUM(B1:B2)</f>
        <v>1273654.51</v>
      </c>
      <c r="D3" s="9" t="s">
        <v>148</v>
      </c>
      <c r="E3" s="9">
        <v>434408.46</v>
      </c>
    </row>
    <row r="5" spans="1:8" x14ac:dyDescent="0.25">
      <c r="E5" s="9">
        <f>SUM(E1:E4)</f>
        <v>1273654.51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PROGRAMA Y PROYECTOS DE INVERS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programacion Presupuesto</dc:creator>
  <cp:lastModifiedBy>Dirección General</cp:lastModifiedBy>
  <cp:lastPrinted>2025-01-29T18:42:38Z</cp:lastPrinted>
  <dcterms:created xsi:type="dcterms:W3CDTF">2024-10-29T14:18:12Z</dcterms:created>
  <dcterms:modified xsi:type="dcterms:W3CDTF">2025-01-29T18:43:03Z</dcterms:modified>
</cp:coreProperties>
</file>