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155" firstSheet="2" activeTab="2"/>
  </bookViews>
  <sheets>
    <sheet name="POA INICIAL" sheetId="1" r:id="rId1"/>
    <sheet name="PROPUESTA MODIFICACIONES" sheetId="2" r:id="rId2"/>
    <sheet name="POA MODIFICADO 1" sheetId="3" r:id="rId3"/>
  </sheets>
  <definedNames>
    <definedName name="_xlnm.Print_Area" localSheetId="2">'POA MODIFICADO 1'!$A$1:$H$38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2" l="1"/>
  <c r="I39" i="2" l="1"/>
  <c r="K15" i="2" l="1"/>
  <c r="K14" i="2"/>
  <c r="K13" i="2"/>
  <c r="K12" i="2"/>
  <c r="H39" i="2" l="1"/>
  <c r="G39" i="2"/>
  <c r="K29" i="2"/>
  <c r="K26" i="2"/>
  <c r="K24" i="2"/>
  <c r="K11" i="2"/>
  <c r="E29" i="2"/>
  <c r="E26" i="2"/>
  <c r="E24" i="2"/>
  <c r="E11" i="2"/>
  <c r="E33" i="2" l="1"/>
  <c r="K33" i="2"/>
  <c r="G58" i="1"/>
  <c r="I55" i="1"/>
  <c r="I53" i="1"/>
  <c r="J28" i="1"/>
  <c r="J25" i="1"/>
  <c r="J23" i="1"/>
  <c r="J10" i="1"/>
  <c r="J32" i="1" l="1"/>
  <c r="I58" i="1"/>
  <c r="H38" i="2"/>
  <c r="I38" i="2"/>
  <c r="G38" i="2"/>
</calcChain>
</file>

<file path=xl/sharedStrings.xml><?xml version="1.0" encoding="utf-8"?>
<sst xmlns="http://schemas.openxmlformats.org/spreadsheetml/2006/main" count="424" uniqueCount="137">
  <si>
    <t>H. AYUNTAMIENTO DE HECELCHAKÁN</t>
  </si>
  <si>
    <t>2015-2018</t>
  </si>
  <si>
    <t>DIRECCIÓN DE PLANEACION, INNOVACION Y MEJORA REGULATORIA</t>
  </si>
  <si>
    <t>FONDO PARA LA INFRAESRUCTURA SOCIAL MUNICIPAL  Y DE LAS DEMARCACIONES TERRITORIALES Y DEL DISTRITO FEDERAL 2018</t>
  </si>
  <si>
    <t>FAISM 2018:</t>
  </si>
  <si>
    <t>NOMBRE DEL PROYECTO</t>
  </si>
  <si>
    <t>ZONAS DE ATENCIÓN</t>
  </si>
  <si>
    <t>INCIDENCIA DEL PROYECTO</t>
  </si>
  <si>
    <t>LOCALIDAD</t>
  </si>
  <si>
    <t>META</t>
  </si>
  <si>
    <t>FUENTES DE FINANCIAMIENTO</t>
  </si>
  <si>
    <t>TOTAL</t>
  </si>
  <si>
    <t>ZAP URBANA</t>
  </si>
  <si>
    <t>AGEB-2GRS</t>
  </si>
  <si>
    <t>DIR</t>
  </si>
  <si>
    <t>COMP</t>
  </si>
  <si>
    <t>FAISM</t>
  </si>
  <si>
    <t>VIVIENDA (MEV)</t>
  </si>
  <si>
    <t>CONSTRUCCIÓN DE CUARTOS PARA BAÑO PARA BENEFICIAR LAS LOCALIDADES DE DZITNUP, BLANCA FLOR,DZOTCHEN Y CUMPICH EN EL MUNICIPIO DE HECELCHAKAN .</t>
  </si>
  <si>
    <t>AGEB 004, 065, 002,011</t>
  </si>
  <si>
    <t>DIRECTA</t>
  </si>
  <si>
    <t>DZITNUP, BLANCA FLOR, DZOTCHEN Y CUMPICH</t>
  </si>
  <si>
    <t>CONSTRUCCIÓN DE CUARTOS PARA BAÑO PARA BENEFICIAR LAS LOCALIDADES DE SANTA CRUZ, POCBOC, Y CHUNKANAN EN EL MUNICIPIO DE HECELCHAKAN .</t>
  </si>
  <si>
    <t>AGEB 008,006, 003</t>
  </si>
  <si>
    <t>SANTA CRUZ, POCBOC Y CHUNKANAN</t>
  </si>
  <si>
    <t>CONSTRUCCIÓN DE CUARTOS PARA BAÑO  PARA BENEFICIAR LAS COLONIAS DE SAN FRANCISCO  Y SAN ANTONIO EN LA LOCALIDAD DE HECELCHAKÁN.</t>
  </si>
  <si>
    <t>AGEB 0433, 0429, 026A, 0255, 0289, 0414, 0467, 0471</t>
  </si>
  <si>
    <t>HECELCHAKÁN ( SAN FRANCISCO Y SAN ANTONIO )</t>
  </si>
  <si>
    <t>CONSTRUCCIÓN DE CUARTO PARA BAÑO  PARA BENEFICIAR LAS COLONIAS DE SAN JUAN Y LA CONQUISTA EN LA LOCALIDAD DE HECELCHAKÁN.</t>
  </si>
  <si>
    <t xml:space="preserve"> ZAP 0448,0452,0274</t>
  </si>
  <si>
    <t>HECELCHAKÁN ( SAN JUAN Y CONQUISTA )</t>
  </si>
  <si>
    <t>CONSTRUCCIÓN DE CUARTO PARA BAÑO PARA BENEFICIAR A LA LOCALIDAD DE  POMUCH.</t>
  </si>
  <si>
    <t>ZAP 0310,0344,0359,0306,0325,033A</t>
  </si>
  <si>
    <t>POMUCH</t>
  </si>
  <si>
    <t>CONSTRUCCION DE PISO FIRME PARA BENEFICIAR VARIAS COMUNIDADES DEL MUNICIPIO DE HECELCHAKAN</t>
  </si>
  <si>
    <t>ZAP 0448,0452,0274,0310,0344,0359,0306,0325,033A</t>
  </si>
  <si>
    <t>AGEB 002,005,028</t>
  </si>
  <si>
    <t>VARIAS</t>
  </si>
  <si>
    <t>CONSTRUCCIÓN DE TECHO FIRME DE LOSA, VIGUETA Y BOVEDILLA (NO MATERIAL DE DESECHO, NI LAMINA DE CARTÓN) PARA BENEFICIAR LOCALIDADES DE DZITNUP, BLANCA FLOR, Y DZOTCHEN, EN EL MUNICIPIO DE HECELCHAKAN .</t>
  </si>
  <si>
    <t>AGEB 004, 065, 011.</t>
  </si>
  <si>
    <t>CONSTRUCCIÓN DE TECHO FIRME DE LOSA, VIGUETA Y BOVEDILLA (NO MATERIAL DE DESECHO, NI LAMINA DE CARTÓN) PARA BENEFICIAR LOCALIDADES DE  CUMPICH,NOHALAL, Y MONTEBELLO, EN EL MUNICIPIO DE HECELCHAKAN .</t>
  </si>
  <si>
    <t>CONSTRUCCIÓN DE TECHO FIRME DE LOSA, VIGUETA Y BOVEDILLA (NO MATERIAL DE DESECHO, NI LAMINA DE CARTÓN) PARA BENEFICIAR LOCALIDADES DE SANTA CRUZ, POCBOC, Y CHUNKANAN, EN EL MUNICIPIO DE HECELCHAKAN .</t>
  </si>
  <si>
    <t>AGEB 008,006,003</t>
  </si>
  <si>
    <t>CONSTRUCCIÓN DE TECHO FIRME DE LOSA, VIGUETA Y BOVEDILLA (NO MATERIAL DE DESECHO, NI LAMINA DE CARTÓN) PARA BENEFICIAR LAS COLONIAS DE SAN JUAN, LA CONQUISTA, COL. NUEVA, SAN FRANCISCO Y SAN ANTONIO, EN EL MUNICIPIO DE HECELCHAKAN .</t>
  </si>
  <si>
    <t>AGEB 0471,0467,0414,0289,0433,0429,0255,026 A</t>
  </si>
  <si>
    <t>HECELCHAKAN</t>
  </si>
  <si>
    <t>CONSTRUCCIÓN DE TECHO FIRME DE LOSA, VIGUETA Y BOVEDILLA (NO MATERIAL DE DESECHO, NI LAMINA DE CARTÓN) PARA BENEFICIAR LAS COLONIAS DE SAN JUAN, LA CONQUISTA, SAN FRANCISCO Y SAN ANTONIO, EN EL MUNICIPIO DE HECELCHAKAN .</t>
  </si>
  <si>
    <t>HECELCHAKÁN</t>
  </si>
  <si>
    <t>CONSTRUCCIÓN DE TECHO FIRME DE LOSA, VIGUETA Y BOVEDILLA (NO MATERIAL DE DESECHO, NI LAMINA DE CARTÓN) EN LA LOCALIDAD DE POMUCH.</t>
  </si>
  <si>
    <t xml:space="preserve"> ZAP 0363,0503,0397,0382,0486</t>
  </si>
  <si>
    <t>VIVIENDA (ELE)</t>
  </si>
  <si>
    <t>AMPLIACION DE RED DE ENERGIA ELECTRICA PARA BENEFICIAR A LA LOCALIDAD DE CUMPICH, MUNICIPIO DE HECELCHAKAN.</t>
  </si>
  <si>
    <t>AGEB 002</t>
  </si>
  <si>
    <t>CUMPICH</t>
  </si>
  <si>
    <t>AGUA Y SANEAMIENTO (DRE)(APO)</t>
  </si>
  <si>
    <t>CONSTRUCCION DE POZO DE ABSORCION DE 80 M DE PROFUNDIDAD EN LA LOCALIDAD DE POCBOC, EN EL MUNICIPIO DE HECELCHAKAN.</t>
  </si>
  <si>
    <t>AGEB 006</t>
  </si>
  <si>
    <t>POCBOC</t>
  </si>
  <si>
    <t>REHABILITACION DE UN TANQUE DE AGUA POTABLE DE 25 M3 EN LA LOCALIDAD DE SODZIL, EN EL MUNICIPIO DE HECELCHAKAN.</t>
  </si>
  <si>
    <t>AGEB 009</t>
  </si>
  <si>
    <t>SODZIL</t>
  </si>
  <si>
    <t>URBANIZACIÓN</t>
  </si>
  <si>
    <t xml:space="preserve">CONSTRUCCION DE PAVIMENTACION CON DOS SELLOS PREMEZCLADO 2A DE 4,188 M2, PARA BENEFICIAR LAS CALLES 8  ENTRE 19 Y 23, CALLE 16 ENTRE 13 Y 15,CALLE 39 POR 12, CALLE 18 A ENTRE 31 Y 33, EN  LA LOCALIDAD DE  POMUCH. </t>
  </si>
  <si>
    <t>ZAP 0344,0359</t>
  </si>
  <si>
    <t>COMPLEMENTARIO</t>
  </si>
  <si>
    <t>4188 M2</t>
  </si>
  <si>
    <r>
      <t xml:space="preserve">CONSTRUCCION DE PAVIMENTACION CON DOS SELLOS PREMEZCLADO 2A DE </t>
    </r>
    <r>
      <rPr>
        <sz val="10"/>
        <color rgb="FFFF0000"/>
        <rFont val="Calibri"/>
        <family val="2"/>
        <scheme val="minor"/>
      </rPr>
      <t>7006</t>
    </r>
    <r>
      <rPr>
        <sz val="10"/>
        <color theme="1"/>
        <rFont val="Calibri"/>
        <family val="2"/>
        <scheme val="minor"/>
      </rPr>
      <t xml:space="preserve"> M2 EN VARIAS CALLES  PARA BENEFICIAR  LA LOCALIDAD DE  POCBOC Y DZITNUP MUNICIPIO DE HECELCHAKAN. </t>
    </r>
  </si>
  <si>
    <t>POCBOC Y DZITNUP</t>
  </si>
  <si>
    <t>7,006 M2</t>
  </si>
  <si>
    <t>CONSTRUCCION DE PAVIMENTACION CON CARPETA ASFALTICA DE 5 CM DE ESPESOR PARA BENEFICIAR LA CALLE 27 Y 29 DEL BARRIO SAN ANTONIO, EN LA LOCALIDAD DE HECELCHAKAN, MUNICIPIO DE HECELCHAKAN.</t>
  </si>
  <si>
    <t>AGEB 0429</t>
  </si>
  <si>
    <t>2056.5 M2</t>
  </si>
  <si>
    <t>H.AYUNTAMIENTO DE HECELCHAKAN</t>
  </si>
  <si>
    <t>DIRECCIÓN DE PLANEACIÓN,INNOVACIÓN Y MEJORA REGULATORIA</t>
  </si>
  <si>
    <t>POA INICIAL 2018</t>
  </si>
  <si>
    <t>F14.-</t>
  </si>
  <si>
    <t>FISM 2018</t>
  </si>
  <si>
    <t>RUBRO</t>
  </si>
  <si>
    <t>LCF 33</t>
  </si>
  <si>
    <t>VIVIENDA</t>
  </si>
  <si>
    <t>MEV</t>
  </si>
  <si>
    <t>12 OBRA</t>
  </si>
  <si>
    <t>ELE</t>
  </si>
  <si>
    <t>1 OBRA</t>
  </si>
  <si>
    <t>AGUA Y SANEAMIENTO</t>
  </si>
  <si>
    <t>DRE</t>
  </si>
  <si>
    <t>APO</t>
  </si>
  <si>
    <t>URBANIZACION</t>
  </si>
  <si>
    <t>URB</t>
  </si>
  <si>
    <t>3 OBRA</t>
  </si>
  <si>
    <t>PROGRAMA INICIAL</t>
  </si>
  <si>
    <t>MODIFICADO</t>
  </si>
  <si>
    <t>CONSTRUCCIÓN DE CUARTOS PARA BAÑO PARA BENEFICIAR LAS LOCALIDADES DE CUMPICH, NOHALAL, SANTA CRUZ, DZITNUP Y SODZIL EN EL MUNICIPIO DE HECELCHAKAN .</t>
  </si>
  <si>
    <t>CONSTRUCCIÓN DE CUARTOS PARA BAÑO PARA BENEFICIAR LAS LOCALIDADES DE POCBOC, Y CHUNKANAN EN EL MUNICIPIO DE HECELCHAKAN .</t>
  </si>
  <si>
    <t>POCBOC Y CHUNKANAN</t>
  </si>
  <si>
    <t>CONSTRUCCIÓN DE TECHO FIRME DE LOSA, VIGUETA Y BOVEDILLA (NO MATERIAL DE DESECHO, NI LAMINA DE CARTÓN) PARA BENEFICIAR LOCALIDADES DE BLANCA FLOR,DZOTCHEN, DZITNUP Y NOHALAL, EN EL MUNICIPIO DE HECELCHAKAN .</t>
  </si>
  <si>
    <t>CONSTRUCCIÓN DE TECHO FIRME DE LOSA, VIGUETA Y BOVEDILLA (NO MATERIAL DE DESECHO, NI LAMINA DE CARTÓN) PARA BENEFICIAR LOCALIDADES DE  CUMPICH Y MONTEBELLO, EN EL MUNICIPIO DE HECELCHAKAN .</t>
  </si>
  <si>
    <t>CONSTRUCCIÓN DE TECHO FIRME DE LOSA, VIGUETA Y BOVEDILLA (NO MATERIAL DE DESECHO, NI LAMINA DE CARTÓN) PARA BENEFICIAR LOCALIDADES DE SANTA CRUZ, POCBOC, CHUNKANAN Y SODZIL EN EL MUNICIPIO DE HECELCHAKAN .</t>
  </si>
  <si>
    <t>ZAP 0448,0452,0274,0310,0344,0359,0306,0325,033A- AGEB 002,005,028</t>
  </si>
  <si>
    <t>ZAP URBANA-AGEB-2 GRS</t>
  </si>
  <si>
    <t>BENEFICIARIOS</t>
  </si>
  <si>
    <t>M2</t>
  </si>
  <si>
    <t>60 ml</t>
  </si>
  <si>
    <t>1 TANQUE</t>
  </si>
  <si>
    <t>UNIDAD-PIEZA</t>
  </si>
  <si>
    <t>CUMPICH, NOHALAL, SANTA CRUZ, DZITNUP Y SODZIL.</t>
  </si>
  <si>
    <t>1,222.27 M2</t>
  </si>
  <si>
    <t>BLANCA FLOR, DZOTCHEN, DZITNUP Y NOHALAL.</t>
  </si>
  <si>
    <t>1,593.52 M2</t>
  </si>
  <si>
    <t>713.16 M2</t>
  </si>
  <si>
    <t>974.67 M2</t>
  </si>
  <si>
    <t>1,163.32 M2</t>
  </si>
  <si>
    <t>CUMPICH Y MONTEBELLO</t>
  </si>
  <si>
    <t>SANTA CRUZ, POCBOC,CHUNKANAN Y SODZIL</t>
  </si>
  <si>
    <t>ZAP-NO MENOS DEL 30%</t>
  </si>
  <si>
    <t>COMPLEM.15%</t>
  </si>
  <si>
    <t>PLANEACION ACTUAL</t>
  </si>
  <si>
    <t>REQUERIMIENTO FISM</t>
  </si>
  <si>
    <t>total</t>
  </si>
  <si>
    <t>532.84 m2</t>
  </si>
  <si>
    <t>OBRAS A REALIZAR</t>
  </si>
  <si>
    <t>COSTO</t>
  </si>
  <si>
    <t>ENTIDAD</t>
  </si>
  <si>
    <t>MUNICIPIO</t>
  </si>
  <si>
    <t>DEL 1 DE ENERO AL 30 DE SEPTIEMBRE DE 2018</t>
  </si>
  <si>
    <t>CAMPECHE</t>
  </si>
  <si>
    <t>TOTAL:</t>
  </si>
  <si>
    <r>
      <t xml:space="preserve">CONSTRUCCION DE PAVIMENTACION CON DOS SELLOS PREMEZCLADO 2A DE </t>
    </r>
    <r>
      <rPr>
        <sz val="11"/>
        <color rgb="FFFF0000"/>
        <rFont val="Adobe Caslon Pro"/>
        <family val="1"/>
      </rPr>
      <t>7006</t>
    </r>
    <r>
      <rPr>
        <sz val="11"/>
        <color theme="1"/>
        <rFont val="Adobe Caslon Pro"/>
        <family val="1"/>
      </rPr>
      <t xml:space="preserve"> M2 EN VARIAS CALLES  PARA BENEFICIAR  LA LOCALIDAD DE  POCBOC Y DZITNUP MUNICIPIO DE HECELCHAKAN. </t>
    </r>
  </si>
  <si>
    <t>MONTO QUE RECIBAN DE FAIS :</t>
  </si>
  <si>
    <t>$29, 318, 633.00</t>
  </si>
  <si>
    <t>C.P. LUIS JORGE POOT MOO</t>
  </si>
  <si>
    <t>TESORERO MUNICIPAL</t>
  </si>
  <si>
    <t>ARQ. CARLOS MANUEL MORENO MOO</t>
  </si>
  <si>
    <t>ENTE PÚBLICO/H. AYUNTAMIENTO DE HECELCHAKÁN</t>
  </si>
  <si>
    <t>MONTOS QUE RECIBAN, OBRAS Y ACCIONES A REALIZAR CON EL FAIS</t>
  </si>
  <si>
    <t>UBICACIÓN</t>
  </si>
  <si>
    <t>DIRECTOR DE PLANEACION, INNOVACIÓN Y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</si>
</sst>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Adobe Caslon Pro"/>
      <family val="1"/>
    </font>
    <font>
      <sz val="20"/>
      <color theme="1"/>
      <name val="Adobe Caslon Pro"/>
      <family val="1"/>
    </font>
    <font>
      <sz val="11"/>
      <color theme="1"/>
      <name val="Adobe Caslon Pro"/>
      <family val="1"/>
    </font>
    <font>
      <b/>
      <sz val="14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0"/>
      <color theme="1"/>
      <name val="Adobe Caslon Pro"/>
      <family val="1"/>
    </font>
    <font>
      <sz val="12"/>
      <color theme="1"/>
      <name val="Adobe Caslon Pro"/>
      <family val="1"/>
    </font>
    <font>
      <sz val="12"/>
      <name val="Adobe Caslon Pro"/>
      <family val="1"/>
    </font>
    <font>
      <b/>
      <sz val="12"/>
      <color theme="1"/>
      <name val="Adobe Caslon Pro Bold"/>
      <family val="1"/>
    </font>
    <font>
      <b/>
      <sz val="11"/>
      <color theme="1"/>
      <name val="Adobe Caslon Pro Bold"/>
      <family val="1"/>
    </font>
    <font>
      <b/>
      <sz val="20"/>
      <color theme="1"/>
      <name val="Adobe Caslon Pro"/>
      <family val="1"/>
    </font>
    <font>
      <sz val="11"/>
      <color rgb="FFFF0000"/>
      <name val="Adobe Caslon Pro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/>
    </xf>
    <xf numFmtId="44" fontId="2" fillId="0" borderId="0" xfId="1" applyFont="1"/>
    <xf numFmtId="0" fontId="0" fillId="0" borderId="1" xfId="0" applyBorder="1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44" fontId="6" fillId="0" borderId="1" xfId="0" applyNumberFormat="1" applyFont="1" applyFill="1" applyBorder="1"/>
    <xf numFmtId="44" fontId="0" fillId="0" borderId="0" xfId="1" applyFont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44" fontId="7" fillId="0" borderId="1" xfId="0" applyNumberFormat="1" applyFont="1" applyFill="1" applyBorder="1"/>
    <xf numFmtId="1" fontId="8" fillId="0" borderId="1" xfId="1" applyNumberFormat="1" applyFont="1" applyFill="1" applyBorder="1"/>
    <xf numFmtId="44" fontId="7" fillId="0" borderId="1" xfId="0" applyNumberFormat="1" applyFont="1" applyFill="1" applyBorder="1" applyAlignment="1">
      <alignment wrapText="1"/>
    </xf>
    <xf numFmtId="44" fontId="0" fillId="0" borderId="0" xfId="0" applyNumberFormat="1"/>
    <xf numFmtId="0" fontId="8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44" fontId="6" fillId="0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44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Border="1" applyAlignment="1"/>
    <xf numFmtId="0" fontId="7" fillId="0" borderId="1" xfId="0" applyFont="1" applyFill="1" applyBorder="1" applyAlignment="1">
      <alignment vertical="center" wrapText="1"/>
    </xf>
    <xf numFmtId="8" fontId="7" fillId="0" borderId="1" xfId="0" applyNumberFormat="1" applyFont="1" applyFill="1" applyBorder="1" applyAlignment="1"/>
    <xf numFmtId="0" fontId="7" fillId="0" borderId="1" xfId="0" applyFont="1" applyBorder="1"/>
    <xf numFmtId="44" fontId="7" fillId="0" borderId="1" xfId="0" applyNumberFormat="1" applyFont="1" applyBorder="1"/>
    <xf numFmtId="44" fontId="2" fillId="0" borderId="1" xfId="1" applyFont="1" applyBorder="1"/>
    <xf numFmtId="0" fontId="0" fillId="0" borderId="0" xfId="0" applyBorder="1"/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4" fontId="3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4" fontId="0" fillId="0" borderId="1" xfId="1" applyFont="1" applyBorder="1" applyAlignment="1">
      <alignment vertical="center"/>
    </xf>
    <xf numFmtId="44" fontId="0" fillId="0" borderId="0" xfId="1" applyFont="1" applyBorder="1" applyAlignment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44" fontId="7" fillId="0" borderId="0" xfId="0" applyNumberFormat="1" applyFont="1" applyFill="1" applyBorder="1" applyAlignment="1"/>
    <xf numFmtId="0" fontId="0" fillId="0" borderId="0" xfId="0" applyFill="1" applyBorder="1"/>
    <xf numFmtId="0" fontId="2" fillId="0" borderId="0" xfId="0" applyFont="1" applyFill="1" applyBorder="1"/>
    <xf numFmtId="44" fontId="2" fillId="0" borderId="0" xfId="1" applyFont="1" applyFill="1" applyBorder="1"/>
    <xf numFmtId="4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44" fontId="0" fillId="0" borderId="0" xfId="1" applyFont="1" applyFill="1" applyBorder="1"/>
    <xf numFmtId="0" fontId="0" fillId="0" borderId="0" xfId="0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9" fontId="2" fillId="0" borderId="0" xfId="0" applyNumberFormat="1" applyFont="1" applyFill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44" fontId="6" fillId="0" borderId="1" xfId="0" applyNumberFormat="1" applyFont="1" applyFill="1" applyBorder="1" applyAlignment="1"/>
    <xf numFmtId="8" fontId="6" fillId="0" borderId="1" xfId="0" applyNumberFormat="1" applyFont="1" applyFill="1" applyBorder="1" applyAlignment="1"/>
    <xf numFmtId="8" fontId="0" fillId="0" borderId="0" xfId="0" applyNumberFormat="1"/>
    <xf numFmtId="0" fontId="4" fillId="0" borderId="0" xfId="0" applyFont="1" applyAlignment="1">
      <alignment horizontal="center"/>
    </xf>
    <xf numFmtId="44" fontId="0" fillId="0" borderId="0" xfId="0" applyNumberFormat="1" applyFill="1"/>
    <xf numFmtId="44" fontId="8" fillId="0" borderId="1" xfId="0" applyNumberFormat="1" applyFont="1" applyFill="1" applyBorder="1"/>
    <xf numFmtId="44" fontId="0" fillId="0" borderId="0" xfId="1" applyFont="1" applyAlignment="1">
      <alignment horizontal="center" wrapText="1"/>
    </xf>
    <xf numFmtId="44" fontId="0" fillId="0" borderId="0" xfId="1" applyFont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8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44" fontId="0" fillId="0" borderId="1" xfId="0" applyNumberFormat="1" applyBorder="1"/>
    <xf numFmtId="44" fontId="0" fillId="0" borderId="1" xfId="0" applyNumberFormat="1" applyBorder="1" applyAlignment="1">
      <alignment horizontal="right"/>
    </xf>
    <xf numFmtId="8" fontId="0" fillId="0" borderId="1" xfId="0" applyNumberFormat="1" applyBorder="1"/>
    <xf numFmtId="0" fontId="2" fillId="4" borderId="1" xfId="0" applyFont="1" applyFill="1" applyBorder="1"/>
    <xf numFmtId="44" fontId="0" fillId="0" borderId="0" xfId="0" applyNumberFormat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44" fontId="0" fillId="0" borderId="6" xfId="1" applyFont="1" applyFill="1" applyBorder="1" applyAlignment="1">
      <alignment vertical="center"/>
    </xf>
    <xf numFmtId="44" fontId="2" fillId="0" borderId="6" xfId="1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Border="1" applyAlignment="1">
      <alignment horizontal="right" vertical="center" wrapText="1"/>
    </xf>
    <xf numFmtId="44" fontId="4" fillId="0" borderId="0" xfId="1" applyFont="1" applyFill="1" applyBorder="1" applyAlignment="1">
      <alignment horizontal="center" vertical="center"/>
    </xf>
    <xf numFmtId="0" fontId="17" fillId="0" borderId="0" xfId="0" applyFont="1"/>
    <xf numFmtId="0" fontId="1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1" fontId="26" fillId="0" borderId="1" xfId="1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44" fontId="19" fillId="0" borderId="1" xfId="1" applyFont="1" applyFill="1" applyBorder="1" applyAlignment="1">
      <alignment horizontal="right" vertical="center"/>
    </xf>
    <xf numFmtId="0" fontId="25" fillId="0" borderId="1" xfId="0" applyFont="1" applyFill="1" applyBorder="1" applyAlignment="1"/>
    <xf numFmtId="0" fontId="25" fillId="0" borderId="1" xfId="0" applyFont="1" applyFill="1" applyBorder="1" applyAlignment="1">
      <alignment vertical="center" wrapText="1"/>
    </xf>
    <xf numFmtId="0" fontId="25" fillId="0" borderId="1" xfId="0" applyFont="1" applyBorder="1"/>
    <xf numFmtId="0" fontId="25" fillId="0" borderId="0" xfId="0" applyFont="1" applyBorder="1"/>
    <xf numFmtId="0" fontId="0" fillId="0" borderId="8" xfId="0" applyBorder="1"/>
    <xf numFmtId="0" fontId="19" fillId="0" borderId="0" xfId="0" applyFont="1" applyFill="1" applyBorder="1" applyAlignment="1">
      <alignment horizontal="center" vertical="center"/>
    </xf>
    <xf numFmtId="0" fontId="28" fillId="0" borderId="0" xfId="0" applyFont="1"/>
    <xf numFmtId="0" fontId="27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8" fontId="19" fillId="0" borderId="1" xfId="0" applyNumberFormat="1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5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44" fontId="15" fillId="0" borderId="5" xfId="1" applyFont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44" fontId="15" fillId="0" borderId="2" xfId="0" applyNumberFormat="1" applyFont="1" applyFill="1" applyBorder="1" applyAlignment="1">
      <alignment horizontal="center"/>
    </xf>
    <xf numFmtId="44" fontId="15" fillId="0" borderId="3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19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44" fontId="19" fillId="0" borderId="1" xfId="0" applyNumberFormat="1" applyFont="1" applyFill="1" applyBorder="1" applyAlignment="1">
      <alignment vertical="center"/>
    </xf>
    <xf numFmtId="44" fontId="25" fillId="0" borderId="1" xfId="0" applyNumberFormat="1" applyFont="1" applyFill="1" applyBorder="1" applyAlignment="1">
      <alignment vertical="center"/>
    </xf>
    <xf numFmtId="44" fontId="26" fillId="0" borderId="1" xfId="0" applyNumberFormat="1" applyFont="1" applyFill="1" applyBorder="1" applyAlignment="1">
      <alignment vertical="center"/>
    </xf>
    <xf numFmtId="44" fontId="19" fillId="0" borderId="1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19050</xdr:rowOff>
    </xdr:from>
    <xdr:to>
      <xdr:col>1</xdr:col>
      <xdr:colOff>819150</xdr:colOff>
      <xdr:row>3</xdr:row>
      <xdr:rowOff>123825</xdr:rowOff>
    </xdr:to>
    <xdr:pic>
      <xdr:nvPicPr>
        <xdr:cNvPr id="8" name="Imagen 7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542" r="89094" b="6780"/>
        <a:stretch/>
      </xdr:blipFill>
      <xdr:spPr bwMode="auto">
        <a:xfrm>
          <a:off x="409576" y="19050"/>
          <a:ext cx="80962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819149</xdr:colOff>
      <xdr:row>3</xdr:row>
      <xdr:rowOff>114300</xdr:rowOff>
    </xdr:to>
    <xdr:pic>
      <xdr:nvPicPr>
        <xdr:cNvPr id="9" name="Imagen 8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08" b="11017"/>
        <a:stretch/>
      </xdr:blipFill>
      <xdr:spPr bwMode="auto">
        <a:xfrm>
          <a:off x="10229850" y="0"/>
          <a:ext cx="80962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495300</xdr:colOff>
      <xdr:row>41</xdr:row>
      <xdr:rowOff>0</xdr:rowOff>
    </xdr:from>
    <xdr:to>
      <xdr:col>1</xdr:col>
      <xdr:colOff>1466850</xdr:colOff>
      <xdr:row>45</xdr:row>
      <xdr:rowOff>219075</xdr:rowOff>
    </xdr:to>
    <xdr:pic>
      <xdr:nvPicPr>
        <xdr:cNvPr id="10" name="Imagen 9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542" r="89094" b="6780"/>
        <a:stretch/>
      </xdr:blipFill>
      <xdr:spPr bwMode="auto">
        <a:xfrm>
          <a:off x="895350" y="19278600"/>
          <a:ext cx="9715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342901</xdr:colOff>
      <xdr:row>41</xdr:row>
      <xdr:rowOff>47626</xdr:rowOff>
    </xdr:from>
    <xdr:to>
      <xdr:col>8</xdr:col>
      <xdr:colOff>1352551</xdr:colOff>
      <xdr:row>45</xdr:row>
      <xdr:rowOff>209551</xdr:rowOff>
    </xdr:to>
    <xdr:pic>
      <xdr:nvPicPr>
        <xdr:cNvPr id="11" name="Imagen 10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08" b="11017"/>
        <a:stretch/>
      </xdr:blipFill>
      <xdr:spPr bwMode="auto">
        <a:xfrm>
          <a:off x="9305926" y="19326226"/>
          <a:ext cx="9144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495300</xdr:colOff>
      <xdr:row>41</xdr:row>
      <xdr:rowOff>0</xdr:rowOff>
    </xdr:from>
    <xdr:to>
      <xdr:col>1</xdr:col>
      <xdr:colOff>1466850</xdr:colOff>
      <xdr:row>45</xdr:row>
      <xdr:rowOff>219075</xdr:rowOff>
    </xdr:to>
    <xdr:pic>
      <xdr:nvPicPr>
        <xdr:cNvPr id="12" name="Imagen 11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542" r="89094" b="6780"/>
        <a:stretch/>
      </xdr:blipFill>
      <xdr:spPr bwMode="auto">
        <a:xfrm>
          <a:off x="895350" y="19278600"/>
          <a:ext cx="9715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342901</xdr:colOff>
      <xdr:row>41</xdr:row>
      <xdr:rowOff>47626</xdr:rowOff>
    </xdr:from>
    <xdr:to>
      <xdr:col>8</xdr:col>
      <xdr:colOff>1352551</xdr:colOff>
      <xdr:row>45</xdr:row>
      <xdr:rowOff>209551</xdr:rowOff>
    </xdr:to>
    <xdr:pic>
      <xdr:nvPicPr>
        <xdr:cNvPr id="13" name="Imagen 12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08" b="11017"/>
        <a:stretch/>
      </xdr:blipFill>
      <xdr:spPr bwMode="auto">
        <a:xfrm>
          <a:off x="9305926" y="19326226"/>
          <a:ext cx="9144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157692</xdr:colOff>
      <xdr:row>0</xdr:row>
      <xdr:rowOff>61383</xdr:rowOff>
    </xdr:from>
    <xdr:to>
      <xdr:col>0</xdr:col>
      <xdr:colOff>1079500</xdr:colOff>
      <xdr:row>4</xdr:row>
      <xdr:rowOff>73764</xdr:rowOff>
    </xdr:to>
    <xdr:pic>
      <xdr:nvPicPr>
        <xdr:cNvPr id="14" name="Imagen 13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542" r="89094" b="6780"/>
        <a:stretch/>
      </xdr:blipFill>
      <xdr:spPr bwMode="auto">
        <a:xfrm>
          <a:off x="157692" y="61383"/>
          <a:ext cx="921808" cy="806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0</xdr:row>
      <xdr:rowOff>74084</xdr:rowOff>
    </xdr:from>
    <xdr:to>
      <xdr:col>10</xdr:col>
      <xdr:colOff>915457</xdr:colOff>
      <xdr:row>4</xdr:row>
      <xdr:rowOff>88091</xdr:rowOff>
    </xdr:to>
    <xdr:pic>
      <xdr:nvPicPr>
        <xdr:cNvPr id="20" name="Imagen 19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08" b="11017"/>
        <a:stretch/>
      </xdr:blipFill>
      <xdr:spPr bwMode="auto">
        <a:xfrm>
          <a:off x="12488333" y="74084"/>
          <a:ext cx="915457" cy="807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91094</xdr:colOff>
      <xdr:row>0</xdr:row>
      <xdr:rowOff>327420</xdr:rowOff>
    </xdr:from>
    <xdr:to>
      <xdr:col>1</xdr:col>
      <xdr:colOff>1116212</xdr:colOff>
      <xdr:row>2</xdr:row>
      <xdr:rowOff>148827</xdr:rowOff>
    </xdr:to>
    <xdr:pic>
      <xdr:nvPicPr>
        <xdr:cNvPr id="2" name="Imagen 1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542" r="89094" b="6780"/>
        <a:stretch/>
      </xdr:blipFill>
      <xdr:spPr bwMode="auto">
        <a:xfrm>
          <a:off x="850117" y="327420"/>
          <a:ext cx="1025118" cy="87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1205509</xdr:colOff>
      <xdr:row>0</xdr:row>
      <xdr:rowOff>44648</xdr:rowOff>
    </xdr:from>
    <xdr:to>
      <xdr:col>7</xdr:col>
      <xdr:colOff>798645</xdr:colOff>
      <xdr:row>2</xdr:row>
      <xdr:rowOff>268761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1095" y="44648"/>
          <a:ext cx="1126066" cy="1280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8"/>
  <sheetViews>
    <sheetView topLeftCell="A46" workbookViewId="0">
      <selection activeCell="E29" sqref="E29"/>
    </sheetView>
  </sheetViews>
  <sheetFormatPr baseColWidth="10" defaultRowHeight="15"/>
  <cols>
    <col min="1" max="1" width="6" customWidth="1"/>
    <col min="2" max="2" width="45" customWidth="1"/>
    <col min="3" max="4" width="15.140625" bestFit="1" customWidth="1"/>
    <col min="5" max="5" width="7.7109375" customWidth="1"/>
    <col min="6" max="6" width="15.140625" bestFit="1" customWidth="1"/>
    <col min="7" max="7" width="19.140625" customWidth="1"/>
    <col min="8" max="8" width="11.140625" bestFit="1" customWidth="1"/>
    <col min="9" max="9" width="18.85546875" customWidth="1"/>
    <col min="10" max="10" width="17" customWidth="1"/>
    <col min="11" max="11" width="15.140625" bestFit="1" customWidth="1"/>
  </cols>
  <sheetData>
    <row r="1" spans="1:11" ht="15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1" ht="15.7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1" ht="15.75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8.75">
      <c r="A5" s="136" t="s">
        <v>3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1">
      <c r="F6" t="s">
        <v>4</v>
      </c>
      <c r="G6" s="2">
        <v>29318633</v>
      </c>
    </row>
    <row r="8" spans="1:11" ht="30">
      <c r="A8" s="3"/>
      <c r="B8" s="4" t="s">
        <v>5</v>
      </c>
      <c r="C8" s="138" t="s">
        <v>6</v>
      </c>
      <c r="D8" s="139"/>
      <c r="E8" s="138" t="s">
        <v>7</v>
      </c>
      <c r="F8" s="139"/>
      <c r="G8" s="5" t="s">
        <v>8</v>
      </c>
      <c r="H8" s="5" t="s">
        <v>9</v>
      </c>
      <c r="I8" s="6" t="s">
        <v>10</v>
      </c>
      <c r="J8" s="5" t="s">
        <v>11</v>
      </c>
    </row>
    <row r="9" spans="1:11">
      <c r="A9" s="3"/>
      <c r="B9" s="7"/>
      <c r="C9" s="8" t="s">
        <v>12</v>
      </c>
      <c r="D9" s="8" t="s">
        <v>13</v>
      </c>
      <c r="E9" s="8" t="s">
        <v>14</v>
      </c>
      <c r="F9" s="8" t="s">
        <v>15</v>
      </c>
      <c r="G9" s="8"/>
      <c r="H9" s="8"/>
      <c r="I9" s="5" t="s">
        <v>16</v>
      </c>
      <c r="J9" s="5"/>
    </row>
    <row r="10" spans="1:11">
      <c r="A10" s="3"/>
      <c r="B10" s="9" t="s">
        <v>17</v>
      </c>
      <c r="C10" s="9"/>
      <c r="D10" s="9"/>
      <c r="E10" s="9"/>
      <c r="F10" s="9"/>
      <c r="G10" s="10"/>
      <c r="H10" s="10"/>
      <c r="I10" s="11"/>
      <c r="J10" s="11">
        <f>SUM(J11:J22)</f>
        <v>23830447.719999999</v>
      </c>
      <c r="K10" s="12"/>
    </row>
    <row r="11" spans="1:11" ht="51.75">
      <c r="A11" s="3"/>
      <c r="B11" s="13" t="s">
        <v>18</v>
      </c>
      <c r="C11" s="10"/>
      <c r="D11" s="14" t="s">
        <v>19</v>
      </c>
      <c r="E11" s="15" t="s">
        <v>20</v>
      </c>
      <c r="F11" s="10"/>
      <c r="G11" s="15" t="s">
        <v>21</v>
      </c>
      <c r="H11" s="10">
        <v>30</v>
      </c>
      <c r="I11" s="16">
        <v>1764483.8</v>
      </c>
      <c r="J11" s="16">
        <v>1764483.8</v>
      </c>
    </row>
    <row r="12" spans="1:11" ht="39">
      <c r="A12" s="3"/>
      <c r="B12" s="13" t="s">
        <v>22</v>
      </c>
      <c r="C12" s="10"/>
      <c r="D12" s="14" t="s">
        <v>23</v>
      </c>
      <c r="E12" s="15" t="s">
        <v>20</v>
      </c>
      <c r="F12" s="10"/>
      <c r="G12" s="15" t="s">
        <v>24</v>
      </c>
      <c r="H12" s="10">
        <v>30</v>
      </c>
      <c r="I12" s="16">
        <v>1764483.8</v>
      </c>
      <c r="J12" s="16">
        <v>1764483.8</v>
      </c>
    </row>
    <row r="13" spans="1:11" ht="39">
      <c r="A13" s="3"/>
      <c r="B13" s="15" t="s">
        <v>25</v>
      </c>
      <c r="C13" s="15"/>
      <c r="D13" s="15" t="s">
        <v>26</v>
      </c>
      <c r="E13" s="15" t="s">
        <v>20</v>
      </c>
      <c r="F13" s="15"/>
      <c r="G13" s="15" t="s">
        <v>27</v>
      </c>
      <c r="H13" s="17">
        <v>20</v>
      </c>
      <c r="I13" s="16">
        <v>1176322.6000000001</v>
      </c>
      <c r="J13" s="16">
        <v>1176322.6000000001</v>
      </c>
    </row>
    <row r="14" spans="1:11" ht="39">
      <c r="A14" s="3"/>
      <c r="B14" s="15" t="s">
        <v>28</v>
      </c>
      <c r="C14" s="15" t="s">
        <v>29</v>
      </c>
      <c r="D14" s="15"/>
      <c r="E14" s="15" t="s">
        <v>20</v>
      </c>
      <c r="F14" s="15"/>
      <c r="G14" s="15" t="s">
        <v>30</v>
      </c>
      <c r="H14" s="17">
        <v>20</v>
      </c>
      <c r="I14" s="16">
        <v>1176322.6000000001</v>
      </c>
      <c r="J14" s="16">
        <v>1176322.6000000001</v>
      </c>
    </row>
    <row r="15" spans="1:11" ht="39">
      <c r="A15" s="3"/>
      <c r="B15" s="15" t="s">
        <v>31</v>
      </c>
      <c r="C15" s="15" t="s">
        <v>32</v>
      </c>
      <c r="D15" s="15"/>
      <c r="E15" s="15" t="s">
        <v>20</v>
      </c>
      <c r="F15" s="18"/>
      <c r="G15" s="15" t="s">
        <v>33</v>
      </c>
      <c r="H15" s="17">
        <v>40</v>
      </c>
      <c r="I15" s="16">
        <v>2352645.2000000002</v>
      </c>
      <c r="J15" s="16">
        <v>2352645.2000000002</v>
      </c>
    </row>
    <row r="16" spans="1:11" ht="51.75">
      <c r="A16" s="3"/>
      <c r="B16" s="15" t="s">
        <v>34</v>
      </c>
      <c r="C16" s="15" t="s">
        <v>35</v>
      </c>
      <c r="D16" s="15" t="s">
        <v>36</v>
      </c>
      <c r="E16" s="15" t="s">
        <v>20</v>
      </c>
      <c r="F16" s="18"/>
      <c r="G16" s="15" t="s">
        <v>37</v>
      </c>
      <c r="H16" s="17">
        <v>25</v>
      </c>
      <c r="I16" s="16">
        <v>262641.44</v>
      </c>
      <c r="J16" s="16">
        <v>262641.44</v>
      </c>
    </row>
    <row r="17" spans="1:11" ht="64.5">
      <c r="A17" s="3"/>
      <c r="B17" s="13" t="s">
        <v>38</v>
      </c>
      <c r="C17" s="15"/>
      <c r="D17" s="15" t="s">
        <v>39</v>
      </c>
      <c r="E17" s="15" t="s">
        <v>20</v>
      </c>
      <c r="F17" s="15"/>
      <c r="G17" s="15" t="s">
        <v>37</v>
      </c>
      <c r="H17" s="10">
        <v>43</v>
      </c>
      <c r="I17" s="16">
        <v>2404032.5</v>
      </c>
      <c r="J17" s="16">
        <v>2404032.5</v>
      </c>
    </row>
    <row r="18" spans="1:11" ht="64.5">
      <c r="A18" s="3"/>
      <c r="B18" s="13" t="s">
        <v>40</v>
      </c>
      <c r="C18" s="15"/>
      <c r="D18" s="15" t="s">
        <v>36</v>
      </c>
      <c r="E18" s="15" t="s">
        <v>20</v>
      </c>
      <c r="F18" s="15"/>
      <c r="G18" s="15" t="s">
        <v>37</v>
      </c>
      <c r="H18" s="10">
        <v>43</v>
      </c>
      <c r="I18" s="16">
        <v>2404032.5</v>
      </c>
      <c r="J18" s="16">
        <v>2404032.5</v>
      </c>
      <c r="K18" s="19"/>
    </row>
    <row r="19" spans="1:11" ht="64.5">
      <c r="A19" s="3"/>
      <c r="B19" s="13" t="s">
        <v>41</v>
      </c>
      <c r="C19" s="15"/>
      <c r="D19" s="15" t="s">
        <v>42</v>
      </c>
      <c r="E19" s="15" t="s">
        <v>20</v>
      </c>
      <c r="F19" s="15"/>
      <c r="G19" s="15" t="s">
        <v>37</v>
      </c>
      <c r="H19" s="10">
        <v>43</v>
      </c>
      <c r="I19" s="16">
        <v>2404032.5</v>
      </c>
      <c r="J19" s="16">
        <v>2404032.5</v>
      </c>
    </row>
    <row r="20" spans="1:11" ht="64.5">
      <c r="A20" s="3"/>
      <c r="B20" s="13" t="s">
        <v>43</v>
      </c>
      <c r="C20" s="15"/>
      <c r="D20" s="15" t="s">
        <v>44</v>
      </c>
      <c r="E20" s="15" t="s">
        <v>20</v>
      </c>
      <c r="F20" s="15"/>
      <c r="G20" s="15" t="s">
        <v>45</v>
      </c>
      <c r="H20" s="20">
        <v>42</v>
      </c>
      <c r="I20" s="16">
        <v>2377564.81</v>
      </c>
      <c r="J20" s="16">
        <v>2377564.81</v>
      </c>
    </row>
    <row r="21" spans="1:11" ht="64.5">
      <c r="A21" s="3"/>
      <c r="B21" s="13" t="s">
        <v>46</v>
      </c>
      <c r="C21" s="15" t="s">
        <v>29</v>
      </c>
      <c r="D21" s="15"/>
      <c r="E21" s="15" t="s">
        <v>20</v>
      </c>
      <c r="F21" s="15"/>
      <c r="G21" s="15" t="s">
        <v>47</v>
      </c>
      <c r="H21" s="20">
        <v>40</v>
      </c>
      <c r="I21" s="16">
        <v>2274760.4</v>
      </c>
      <c r="J21" s="16">
        <v>2274760.4</v>
      </c>
    </row>
    <row r="22" spans="1:11" ht="39">
      <c r="A22" s="3"/>
      <c r="B22" s="13" t="s">
        <v>48</v>
      </c>
      <c r="C22" s="15" t="s">
        <v>49</v>
      </c>
      <c r="D22" s="15"/>
      <c r="E22" s="15" t="s">
        <v>20</v>
      </c>
      <c r="F22" s="15"/>
      <c r="G22" s="15" t="s">
        <v>33</v>
      </c>
      <c r="H22" s="20">
        <v>60</v>
      </c>
      <c r="I22" s="16">
        <v>3469125.57</v>
      </c>
      <c r="J22" s="16">
        <v>3469125.57</v>
      </c>
    </row>
    <row r="23" spans="1:11">
      <c r="A23" s="3"/>
      <c r="B23" s="21" t="s">
        <v>50</v>
      </c>
      <c r="C23" s="15"/>
      <c r="D23" s="15"/>
      <c r="E23" s="15"/>
      <c r="F23" s="15"/>
      <c r="G23" s="15"/>
      <c r="H23" s="10"/>
      <c r="I23" s="11"/>
      <c r="J23" s="11">
        <f>SUM(J24)</f>
        <v>708912.74</v>
      </c>
    </row>
    <row r="24" spans="1:11" ht="39">
      <c r="A24" s="3"/>
      <c r="B24" s="13" t="s">
        <v>51</v>
      </c>
      <c r="C24" s="15"/>
      <c r="D24" s="15" t="s">
        <v>52</v>
      </c>
      <c r="E24" s="15" t="s">
        <v>20</v>
      </c>
      <c r="F24" s="15"/>
      <c r="G24" s="15" t="s">
        <v>53</v>
      </c>
      <c r="H24" s="10">
        <v>6</v>
      </c>
      <c r="I24" s="16">
        <v>708912.74</v>
      </c>
      <c r="J24" s="16">
        <v>708912.74</v>
      </c>
    </row>
    <row r="25" spans="1:11">
      <c r="A25" s="3"/>
      <c r="B25" s="9" t="s">
        <v>54</v>
      </c>
      <c r="C25" s="9"/>
      <c r="D25" s="9"/>
      <c r="E25" s="9"/>
      <c r="F25" s="9"/>
      <c r="G25" s="10"/>
      <c r="H25" s="10"/>
      <c r="I25" s="11"/>
      <c r="J25" s="22">
        <f>SUM(J26:J27)</f>
        <v>423815.99</v>
      </c>
    </row>
    <row r="26" spans="1:11" ht="38.25">
      <c r="A26" s="3"/>
      <c r="B26" s="14" t="s">
        <v>55</v>
      </c>
      <c r="C26" s="23"/>
      <c r="D26" s="23" t="s">
        <v>56</v>
      </c>
      <c r="E26" s="23" t="s">
        <v>20</v>
      </c>
      <c r="F26" s="24"/>
      <c r="G26" s="23" t="s">
        <v>57</v>
      </c>
      <c r="H26" s="23">
        <v>1</v>
      </c>
      <c r="I26" s="25">
        <v>323643.56</v>
      </c>
      <c r="J26" s="25">
        <v>323643.56</v>
      </c>
    </row>
    <row r="27" spans="1:11" ht="38.25">
      <c r="A27" s="3"/>
      <c r="B27" s="14" t="s">
        <v>58</v>
      </c>
      <c r="C27" s="23"/>
      <c r="D27" s="23" t="s">
        <v>59</v>
      </c>
      <c r="E27" s="23" t="s">
        <v>20</v>
      </c>
      <c r="F27" s="24"/>
      <c r="G27" s="23" t="s">
        <v>60</v>
      </c>
      <c r="H27" s="23">
        <v>1</v>
      </c>
      <c r="I27" s="25">
        <v>100172.43</v>
      </c>
      <c r="J27" s="25">
        <v>100172.43</v>
      </c>
    </row>
    <row r="28" spans="1:11">
      <c r="A28" s="3"/>
      <c r="B28" s="9" t="s">
        <v>61</v>
      </c>
      <c r="C28" s="9"/>
      <c r="D28" s="9"/>
      <c r="E28" s="9"/>
      <c r="F28" s="9"/>
      <c r="G28" s="10"/>
      <c r="H28" s="10"/>
      <c r="I28" s="11"/>
      <c r="J28" s="22">
        <f>SUM(J29:J31)</f>
        <v>4355456.55</v>
      </c>
    </row>
    <row r="29" spans="1:11" ht="63.75">
      <c r="A29" s="3"/>
      <c r="B29" s="14" t="s">
        <v>62</v>
      </c>
      <c r="C29" s="23" t="s">
        <v>63</v>
      </c>
      <c r="D29" s="26"/>
      <c r="E29" s="26"/>
      <c r="F29" s="24" t="s">
        <v>64</v>
      </c>
      <c r="G29" s="23" t="s">
        <v>33</v>
      </c>
      <c r="H29" s="23" t="s">
        <v>65</v>
      </c>
      <c r="I29" s="25">
        <v>1316781.28</v>
      </c>
      <c r="J29" s="73">
        <v>1316781.28</v>
      </c>
    </row>
    <row r="30" spans="1:11" ht="51">
      <c r="A30" s="3"/>
      <c r="B30" s="14" t="s">
        <v>66</v>
      </c>
      <c r="C30" s="3"/>
      <c r="D30" s="14" t="s">
        <v>56</v>
      </c>
      <c r="E30" s="27"/>
      <c r="F30" s="24" t="s">
        <v>64</v>
      </c>
      <c r="G30" s="28" t="s">
        <v>67</v>
      </c>
      <c r="H30" s="23" t="s">
        <v>68</v>
      </c>
      <c r="I30" s="25">
        <v>2208606.34</v>
      </c>
      <c r="J30" s="73">
        <v>2208606.34</v>
      </c>
      <c r="K30" s="19"/>
    </row>
    <row r="31" spans="1:11" ht="63.75">
      <c r="A31" s="3"/>
      <c r="B31" s="14" t="s">
        <v>69</v>
      </c>
      <c r="C31" s="3"/>
      <c r="D31" s="14" t="s">
        <v>70</v>
      </c>
      <c r="E31" s="27"/>
      <c r="F31" s="24" t="s">
        <v>64</v>
      </c>
      <c r="G31" s="28" t="s">
        <v>45</v>
      </c>
      <c r="H31" s="23" t="s">
        <v>71</v>
      </c>
      <c r="I31" s="29">
        <v>830068.93</v>
      </c>
      <c r="J31" s="74">
        <v>830068.93</v>
      </c>
    </row>
    <row r="32" spans="1:11">
      <c r="A32" s="3"/>
      <c r="B32" s="30"/>
      <c r="C32" s="30"/>
      <c r="D32" s="30"/>
      <c r="E32" s="30"/>
      <c r="F32" s="30"/>
      <c r="G32" s="30"/>
      <c r="H32" s="30"/>
      <c r="I32" s="31"/>
      <c r="J32" s="32">
        <f>J28+J25+J23+J10</f>
        <v>29318633</v>
      </c>
    </row>
    <row r="33" spans="1:10">
      <c r="J33" s="2"/>
    </row>
    <row r="34" spans="1:10">
      <c r="J34" s="19"/>
    </row>
    <row r="35" spans="1:10">
      <c r="J35" s="19"/>
    </row>
    <row r="36" spans="1:10">
      <c r="J36" s="19"/>
    </row>
    <row r="37" spans="1:10">
      <c r="J37" s="19"/>
    </row>
    <row r="38" spans="1:10">
      <c r="J38" s="19"/>
    </row>
    <row r="39" spans="1:10">
      <c r="J39" s="19"/>
    </row>
    <row r="40" spans="1:10">
      <c r="J40" s="19"/>
    </row>
    <row r="41" spans="1:10" ht="21">
      <c r="A41" s="33"/>
      <c r="B41" s="140"/>
      <c r="C41" s="140"/>
      <c r="D41" s="140"/>
      <c r="E41" s="140"/>
      <c r="F41" s="140"/>
      <c r="G41" s="140"/>
      <c r="H41" s="140"/>
      <c r="I41" s="140"/>
      <c r="J41" s="140"/>
    </row>
    <row r="42" spans="1:10" ht="21">
      <c r="A42" s="33"/>
      <c r="B42" s="141" t="s">
        <v>72</v>
      </c>
      <c r="C42" s="141"/>
      <c r="D42" s="141"/>
      <c r="E42" s="141"/>
      <c r="F42" s="141"/>
      <c r="G42" s="141"/>
      <c r="H42" s="141"/>
      <c r="I42" s="141"/>
      <c r="J42" s="141"/>
    </row>
    <row r="43" spans="1:10" ht="21">
      <c r="A43" s="33"/>
      <c r="B43" s="142" t="s">
        <v>1</v>
      </c>
      <c r="C43" s="142"/>
      <c r="D43" s="142"/>
      <c r="E43" s="142"/>
      <c r="F43" s="142"/>
      <c r="G43" s="142"/>
      <c r="H43" s="142"/>
      <c r="I43" s="142"/>
      <c r="J43" s="142"/>
    </row>
    <row r="44" spans="1:10" ht="21">
      <c r="A44" s="33"/>
      <c r="B44" s="34"/>
      <c r="C44" s="35"/>
      <c r="D44" s="35"/>
      <c r="E44" s="35"/>
      <c r="F44" s="35"/>
      <c r="G44" s="35"/>
      <c r="H44" s="35"/>
      <c r="I44" s="35"/>
      <c r="J44" s="35"/>
    </row>
    <row r="45" spans="1:10" ht="18.75">
      <c r="A45" s="33"/>
      <c r="B45" s="143" t="s">
        <v>73</v>
      </c>
      <c r="C45" s="143"/>
      <c r="D45" s="143"/>
      <c r="E45" s="143"/>
      <c r="F45" s="143"/>
      <c r="G45" s="143"/>
      <c r="H45" s="143"/>
      <c r="I45" s="143"/>
      <c r="J45" s="143"/>
    </row>
    <row r="46" spans="1:10" ht="18.75">
      <c r="A46" s="33"/>
      <c r="B46" s="143" t="s">
        <v>74</v>
      </c>
      <c r="C46" s="143"/>
      <c r="D46" s="143"/>
      <c r="E46" s="143"/>
      <c r="F46" s="143"/>
      <c r="G46" s="143"/>
      <c r="H46" s="143"/>
      <c r="I46" s="143"/>
      <c r="J46" s="143"/>
    </row>
    <row r="47" spans="1:10">
      <c r="A47" s="33"/>
      <c r="B47" s="36"/>
    </row>
    <row r="48" spans="1:10" ht="18.75">
      <c r="A48" s="33"/>
      <c r="B48" s="136" t="s">
        <v>3</v>
      </c>
      <c r="C48" s="136"/>
      <c r="D48" s="136"/>
      <c r="E48" s="136"/>
      <c r="F48" s="136"/>
      <c r="G48" s="136"/>
      <c r="H48" s="136"/>
      <c r="I48" s="136"/>
      <c r="J48" s="136"/>
    </row>
    <row r="49" spans="1:10" ht="18.75">
      <c r="A49" s="33"/>
      <c r="B49" s="37"/>
      <c r="C49" s="37"/>
      <c r="D49" s="37"/>
      <c r="E49" s="37"/>
      <c r="F49" s="37"/>
      <c r="G49" s="37"/>
      <c r="H49" s="37"/>
      <c r="I49" s="37"/>
      <c r="J49" s="38"/>
    </row>
    <row r="50" spans="1:10" ht="21">
      <c r="A50" s="33"/>
      <c r="C50" s="39"/>
      <c r="D50" s="39"/>
      <c r="E50" s="39" t="s">
        <v>75</v>
      </c>
      <c r="F50" s="40" t="s">
        <v>76</v>
      </c>
      <c r="G50" s="41">
        <v>29318633</v>
      </c>
      <c r="H50" s="41"/>
      <c r="I50" s="42"/>
      <c r="J50" s="42"/>
    </row>
    <row r="51" spans="1:10">
      <c r="A51" s="33"/>
      <c r="B51" s="36"/>
    </row>
    <row r="52" spans="1:10">
      <c r="A52" s="33"/>
      <c r="B52" s="43" t="s">
        <v>77</v>
      </c>
      <c r="C52" s="44" t="s">
        <v>78</v>
      </c>
      <c r="D52" s="44" t="s">
        <v>8</v>
      </c>
      <c r="E52" s="144" t="s">
        <v>9</v>
      </c>
      <c r="F52" s="144"/>
      <c r="G52" s="145" t="s">
        <v>10</v>
      </c>
      <c r="H52" s="145"/>
      <c r="I52" s="45" t="s">
        <v>11</v>
      </c>
      <c r="J52" s="33"/>
    </row>
    <row r="53" spans="1:10">
      <c r="B53" s="46" t="s">
        <v>79</v>
      </c>
      <c r="C53" s="47" t="s">
        <v>80</v>
      </c>
      <c r="D53" s="48" t="s">
        <v>45</v>
      </c>
      <c r="E53" s="146" t="s">
        <v>81</v>
      </c>
      <c r="F53" s="147"/>
      <c r="G53" s="148">
        <v>23830447.719999999</v>
      </c>
      <c r="H53" s="149"/>
      <c r="I53" s="49">
        <f>G53+G54</f>
        <v>24539360.459999997</v>
      </c>
      <c r="J53" s="50"/>
    </row>
    <row r="54" spans="1:10">
      <c r="B54" s="46" t="s">
        <v>79</v>
      </c>
      <c r="C54" s="51" t="s">
        <v>82</v>
      </c>
      <c r="D54" s="48" t="s">
        <v>45</v>
      </c>
      <c r="E54" s="146" t="s">
        <v>83</v>
      </c>
      <c r="F54" s="147"/>
      <c r="G54" s="148">
        <v>708912.74</v>
      </c>
      <c r="H54" s="149"/>
      <c r="I54" s="49"/>
      <c r="J54" s="50"/>
    </row>
    <row r="55" spans="1:10">
      <c r="B55" s="46" t="s">
        <v>84</v>
      </c>
      <c r="C55" s="51" t="s">
        <v>85</v>
      </c>
      <c r="D55" s="48" t="s">
        <v>45</v>
      </c>
      <c r="E55" s="146" t="s">
        <v>83</v>
      </c>
      <c r="F55" s="147"/>
      <c r="G55" s="148">
        <v>323643.56</v>
      </c>
      <c r="H55" s="149"/>
      <c r="I55" s="49">
        <f>G55+G56</f>
        <v>423815.99</v>
      </c>
      <c r="J55" s="50"/>
    </row>
    <row r="56" spans="1:10">
      <c r="B56" s="46" t="s">
        <v>84</v>
      </c>
      <c r="C56" s="51" t="s">
        <v>86</v>
      </c>
      <c r="D56" s="48" t="s">
        <v>45</v>
      </c>
      <c r="E56" s="146" t="s">
        <v>83</v>
      </c>
      <c r="F56" s="147"/>
      <c r="G56" s="148">
        <v>100172.43</v>
      </c>
      <c r="H56" s="149"/>
      <c r="I56" s="49"/>
      <c r="J56" s="50"/>
    </row>
    <row r="57" spans="1:10">
      <c r="B57" s="46" t="s">
        <v>87</v>
      </c>
      <c r="C57" s="51" t="s">
        <v>88</v>
      </c>
      <c r="D57" s="48" t="s">
        <v>45</v>
      </c>
      <c r="E57" s="146" t="s">
        <v>89</v>
      </c>
      <c r="F57" s="147"/>
      <c r="G57" s="148">
        <v>4355456.55</v>
      </c>
      <c r="H57" s="149"/>
      <c r="I57" s="49">
        <v>4355456.55</v>
      </c>
      <c r="J57" s="50"/>
    </row>
    <row r="58" spans="1:10">
      <c r="B58" s="43" t="s">
        <v>11</v>
      </c>
      <c r="C58" s="52"/>
      <c r="D58" s="52"/>
      <c r="E58" s="53"/>
      <c r="F58" s="54"/>
      <c r="G58" s="150">
        <f>SUM(G53:H57)</f>
        <v>29318632.999999996</v>
      </c>
      <c r="H58" s="151"/>
      <c r="I58" s="55">
        <f>SUM(I53:I57)</f>
        <v>29318632.999999996</v>
      </c>
      <c r="J58" s="33"/>
    </row>
    <row r="67" spans="1:10">
      <c r="A67" s="57"/>
      <c r="B67" s="57"/>
      <c r="C67" s="57"/>
      <c r="D67" s="57"/>
      <c r="E67" s="57"/>
      <c r="F67" s="57"/>
      <c r="G67" s="57"/>
      <c r="H67" s="57"/>
      <c r="I67" s="57"/>
    </row>
    <row r="68" spans="1:10">
      <c r="A68" s="57"/>
      <c r="B68" s="57"/>
      <c r="C68" s="57"/>
      <c r="D68" s="57"/>
      <c r="E68" s="57"/>
      <c r="F68" s="57"/>
      <c r="G68" s="57"/>
      <c r="H68" s="57"/>
      <c r="I68" s="57"/>
    </row>
    <row r="69" spans="1:10">
      <c r="A69" s="57"/>
      <c r="B69" s="58"/>
      <c r="C69" s="58"/>
      <c r="D69" s="58"/>
      <c r="E69" s="57"/>
      <c r="F69" s="58"/>
      <c r="G69" s="58"/>
      <c r="H69" s="57"/>
      <c r="I69" s="57"/>
    </row>
    <row r="70" spans="1:10">
      <c r="A70" s="57"/>
      <c r="B70" s="59"/>
      <c r="C70" s="60"/>
      <c r="D70" s="60"/>
      <c r="E70" s="61"/>
      <c r="F70" s="60"/>
      <c r="G70" s="60"/>
      <c r="H70" s="57"/>
      <c r="I70" s="57"/>
    </row>
    <row r="71" spans="1:10">
      <c r="A71" s="57"/>
      <c r="B71" s="57"/>
      <c r="C71" s="62"/>
      <c r="D71" s="62"/>
      <c r="E71" s="57"/>
      <c r="F71" s="62"/>
      <c r="G71" s="62"/>
      <c r="H71" s="57"/>
      <c r="I71" s="57"/>
    </row>
    <row r="72" spans="1:10">
      <c r="A72" s="57"/>
      <c r="B72" s="63"/>
      <c r="C72" s="62"/>
      <c r="D72" s="62"/>
      <c r="E72" s="57"/>
      <c r="F72" s="60"/>
      <c r="G72" s="60"/>
      <c r="H72" s="57"/>
      <c r="I72" s="57"/>
    </row>
    <row r="73" spans="1:10">
      <c r="A73" s="57"/>
      <c r="B73" s="62"/>
      <c r="C73" s="62"/>
      <c r="D73" s="57"/>
      <c r="E73" s="57"/>
      <c r="F73" s="57"/>
      <c r="G73" s="57"/>
      <c r="H73" s="57"/>
      <c r="I73" s="57"/>
      <c r="J73" s="56"/>
    </row>
    <row r="74" spans="1:10">
      <c r="A74" s="57"/>
      <c r="B74" s="57"/>
      <c r="C74" s="64"/>
      <c r="D74" s="64"/>
      <c r="E74" s="57"/>
      <c r="F74" s="57"/>
      <c r="G74" s="57"/>
      <c r="H74" s="57"/>
      <c r="I74" s="57"/>
    </row>
    <row r="75" spans="1:10">
      <c r="A75" s="57"/>
      <c r="B75" s="57"/>
      <c r="C75" s="65"/>
      <c r="D75" s="58"/>
      <c r="E75" s="58"/>
      <c r="F75" s="66"/>
      <c r="G75" s="66"/>
      <c r="H75" s="57"/>
      <c r="I75" s="57"/>
    </row>
    <row r="76" spans="1:10">
      <c r="A76" s="57"/>
      <c r="B76" s="57"/>
      <c r="C76" s="57"/>
      <c r="D76" s="57"/>
      <c r="E76" s="57"/>
      <c r="F76" s="57"/>
      <c r="G76" s="57"/>
      <c r="H76" s="57"/>
      <c r="I76" s="57"/>
    </row>
    <row r="77" spans="1:10">
      <c r="A77" s="57"/>
      <c r="B77" s="57"/>
      <c r="C77" s="57"/>
      <c r="D77" s="57"/>
      <c r="E77" s="57"/>
      <c r="F77" s="57"/>
      <c r="G77" s="57"/>
      <c r="H77" s="57"/>
      <c r="I77" s="57"/>
    </row>
    <row r="78" spans="1:10">
      <c r="A78" s="57"/>
      <c r="B78" s="57"/>
      <c r="C78" s="57"/>
      <c r="D78" s="57"/>
      <c r="E78" s="57"/>
      <c r="F78" s="57"/>
      <c r="G78" s="57"/>
      <c r="H78" s="57"/>
      <c r="I78" s="57"/>
    </row>
  </sheetData>
  <mergeCells count="25">
    <mergeCell ref="G58:H58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B48:J48"/>
    <mergeCell ref="A1:J1"/>
    <mergeCell ref="A2:J2"/>
    <mergeCell ref="A3:J3"/>
    <mergeCell ref="A5:J5"/>
    <mergeCell ref="C8:D8"/>
    <mergeCell ref="E8:F8"/>
    <mergeCell ref="B41:J41"/>
    <mergeCell ref="B42:J42"/>
    <mergeCell ref="B43:J43"/>
    <mergeCell ref="B45:J45"/>
    <mergeCell ref="B46:J46"/>
  </mergeCells>
  <pageMargins left="0.7" right="0.7" top="0.75" bottom="0.75" header="0.3" footer="0.3"/>
  <pageSetup scale="7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8"/>
  <sheetViews>
    <sheetView topLeftCell="B16" zoomScale="80" zoomScaleNormal="80" workbookViewId="0">
      <selection activeCell="F20" sqref="F20"/>
    </sheetView>
  </sheetViews>
  <sheetFormatPr baseColWidth="10" defaultRowHeight="15"/>
  <cols>
    <col min="1" max="1" width="45" customWidth="1"/>
    <col min="2" max="3" width="19" customWidth="1"/>
    <col min="4" max="4" width="11" customWidth="1"/>
    <col min="5" max="5" width="17.28515625" customWidth="1"/>
    <col min="6" max="6" width="45" customWidth="1"/>
    <col min="7" max="7" width="24.140625" bestFit="1" customWidth="1"/>
    <col min="8" max="8" width="19.42578125" customWidth="1"/>
    <col min="9" max="9" width="15" bestFit="1" customWidth="1"/>
    <col min="11" max="11" width="26.42578125" bestFit="1" customWidth="1"/>
    <col min="12" max="12" width="14.140625" bestFit="1" customWidth="1"/>
  </cols>
  <sheetData>
    <row r="1" spans="1:14" ht="15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4" ht="15.7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4" ht="15.75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4">
      <c r="D4" s="1"/>
      <c r="E4" s="1"/>
      <c r="F4" s="1"/>
      <c r="G4" s="1"/>
      <c r="H4" s="1"/>
    </row>
    <row r="5" spans="1:14" ht="18.75" customHeight="1">
      <c r="A5" s="136" t="s">
        <v>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8" spans="1:14" ht="28.5" customHeight="1">
      <c r="A8" s="155" t="s">
        <v>90</v>
      </c>
      <c r="B8" s="155"/>
      <c r="C8" s="155"/>
      <c r="D8" s="155"/>
      <c r="E8" s="155"/>
      <c r="F8" s="155" t="s">
        <v>91</v>
      </c>
      <c r="G8" s="155"/>
      <c r="H8" s="155"/>
      <c r="I8" s="155"/>
      <c r="J8" s="155"/>
      <c r="K8" s="155"/>
    </row>
    <row r="9" spans="1:14" ht="28.5" customHeight="1">
      <c r="A9" s="4" t="s">
        <v>5</v>
      </c>
      <c r="B9" s="70" t="s">
        <v>6</v>
      </c>
      <c r="C9" s="5" t="s">
        <v>8</v>
      </c>
      <c r="D9" s="5" t="s">
        <v>9</v>
      </c>
      <c r="E9" s="5" t="s">
        <v>11</v>
      </c>
      <c r="F9" s="4" t="s">
        <v>5</v>
      </c>
      <c r="G9" s="70" t="s">
        <v>6</v>
      </c>
      <c r="H9" s="5" t="s">
        <v>8</v>
      </c>
      <c r="I9" s="71" t="s">
        <v>100</v>
      </c>
      <c r="J9" s="5" t="s">
        <v>9</v>
      </c>
      <c r="K9" s="5" t="s">
        <v>11</v>
      </c>
    </row>
    <row r="10" spans="1:14" ht="30">
      <c r="A10" s="7"/>
      <c r="B10" s="69" t="s">
        <v>99</v>
      </c>
      <c r="C10" s="8"/>
      <c r="D10" s="8"/>
      <c r="E10" s="5"/>
      <c r="F10" s="7"/>
      <c r="G10" s="69" t="s">
        <v>99</v>
      </c>
      <c r="H10" s="8"/>
      <c r="I10" s="8"/>
      <c r="J10" s="69" t="s">
        <v>104</v>
      </c>
      <c r="K10" s="5"/>
    </row>
    <row r="11" spans="1:14">
      <c r="A11" s="9" t="s">
        <v>17</v>
      </c>
      <c r="B11" s="9"/>
      <c r="C11" s="10"/>
      <c r="D11" s="10"/>
      <c r="E11" s="11">
        <f>SUM(E12:E23)</f>
        <v>23830447.719999999</v>
      </c>
      <c r="F11" s="9" t="s">
        <v>17</v>
      </c>
      <c r="G11" s="9"/>
      <c r="H11" s="10"/>
      <c r="I11" s="10"/>
      <c r="J11" s="72"/>
      <c r="K11" s="11">
        <f>SUM(K12:K23)</f>
        <v>23958254.960000001</v>
      </c>
      <c r="L11" s="19"/>
    </row>
    <row r="12" spans="1:14" ht="51.75">
      <c r="A12" s="13" t="s">
        <v>18</v>
      </c>
      <c r="B12" s="14" t="s">
        <v>19</v>
      </c>
      <c r="C12" s="15" t="s">
        <v>21</v>
      </c>
      <c r="D12" s="10">
        <v>30</v>
      </c>
      <c r="E12" s="16">
        <v>1764483.8</v>
      </c>
      <c r="F12" s="13" t="s">
        <v>92</v>
      </c>
      <c r="G12" s="14" t="s">
        <v>19</v>
      </c>
      <c r="H12" s="15" t="s">
        <v>105</v>
      </c>
      <c r="I12" s="10">
        <v>28</v>
      </c>
      <c r="J12" s="72">
        <v>28</v>
      </c>
      <c r="K12" s="16">
        <f>J12*58816.13</f>
        <v>1646851.64</v>
      </c>
      <c r="L12" s="80"/>
      <c r="M12" s="19"/>
      <c r="N12" s="19"/>
    </row>
    <row r="13" spans="1:14" ht="39">
      <c r="A13" s="13" t="s">
        <v>22</v>
      </c>
      <c r="B13" s="14" t="s">
        <v>23</v>
      </c>
      <c r="C13" s="15" t="s">
        <v>94</v>
      </c>
      <c r="D13" s="10">
        <v>30</v>
      </c>
      <c r="E13" s="16">
        <v>1764483.8</v>
      </c>
      <c r="F13" s="13" t="s">
        <v>93</v>
      </c>
      <c r="G13" s="14" t="s">
        <v>23</v>
      </c>
      <c r="H13" s="15" t="s">
        <v>94</v>
      </c>
      <c r="I13" s="10">
        <v>29</v>
      </c>
      <c r="J13" s="72">
        <v>29</v>
      </c>
      <c r="K13" s="16">
        <f>J13*58816.13</f>
        <v>1705667.77</v>
      </c>
      <c r="L13" s="80"/>
      <c r="M13" s="19"/>
      <c r="N13" s="19"/>
    </row>
    <row r="14" spans="1:14" ht="39">
      <c r="A14" s="15" t="s">
        <v>25</v>
      </c>
      <c r="B14" s="15" t="s">
        <v>26</v>
      </c>
      <c r="C14" s="15" t="s">
        <v>27</v>
      </c>
      <c r="D14" s="17">
        <v>20</v>
      </c>
      <c r="E14" s="16">
        <v>1176322.6000000001</v>
      </c>
      <c r="F14" s="15" t="s">
        <v>25</v>
      </c>
      <c r="G14" s="15" t="s">
        <v>26</v>
      </c>
      <c r="H14" s="15" t="s">
        <v>27</v>
      </c>
      <c r="I14" s="17">
        <v>18</v>
      </c>
      <c r="J14" s="85">
        <v>18</v>
      </c>
      <c r="K14" s="16">
        <f>J14*58816.13</f>
        <v>1058690.3399999999</v>
      </c>
      <c r="L14" s="12"/>
      <c r="N14" s="19"/>
    </row>
    <row r="15" spans="1:14" ht="39">
      <c r="A15" s="15" t="s">
        <v>28</v>
      </c>
      <c r="B15" s="15" t="s">
        <v>29</v>
      </c>
      <c r="C15" s="15" t="s">
        <v>30</v>
      </c>
      <c r="D15" s="17">
        <v>20</v>
      </c>
      <c r="E15" s="16">
        <v>1176322.6000000001</v>
      </c>
      <c r="F15" s="15" t="s">
        <v>28</v>
      </c>
      <c r="G15" s="15" t="s">
        <v>29</v>
      </c>
      <c r="H15" s="15" t="s">
        <v>30</v>
      </c>
      <c r="I15" s="17">
        <v>21</v>
      </c>
      <c r="J15" s="85">
        <v>21</v>
      </c>
      <c r="K15" s="16">
        <f>J15*58816.13</f>
        <v>1235138.73</v>
      </c>
      <c r="N15" s="19"/>
    </row>
    <row r="16" spans="1:14" ht="39">
      <c r="A16" s="15" t="s">
        <v>31</v>
      </c>
      <c r="B16" s="15" t="s">
        <v>32</v>
      </c>
      <c r="C16" s="15" t="s">
        <v>33</v>
      </c>
      <c r="D16" s="17">
        <v>40</v>
      </c>
      <c r="E16" s="78">
        <v>2352645.2000000002</v>
      </c>
      <c r="F16" s="15" t="s">
        <v>31</v>
      </c>
      <c r="G16" s="15" t="s">
        <v>32</v>
      </c>
      <c r="H16" s="15" t="s">
        <v>33</v>
      </c>
      <c r="I16" s="17">
        <v>40</v>
      </c>
      <c r="J16" s="85">
        <v>40</v>
      </c>
      <c r="K16" s="78">
        <v>2352645.2000000002</v>
      </c>
      <c r="N16" s="19"/>
    </row>
    <row r="17" spans="1:13" ht="51.75">
      <c r="A17" s="15" t="s">
        <v>34</v>
      </c>
      <c r="B17" s="15" t="s">
        <v>35</v>
      </c>
      <c r="C17" s="15" t="s">
        <v>37</v>
      </c>
      <c r="D17" s="17">
        <v>25</v>
      </c>
      <c r="E17" s="16">
        <v>262641.44</v>
      </c>
      <c r="F17" s="15" t="s">
        <v>34</v>
      </c>
      <c r="G17" s="15" t="s">
        <v>98</v>
      </c>
      <c r="H17" s="15" t="s">
        <v>37</v>
      </c>
      <c r="I17" s="17">
        <v>25</v>
      </c>
      <c r="J17" s="85" t="s">
        <v>119</v>
      </c>
      <c r="K17" s="16">
        <v>262641.44</v>
      </c>
    </row>
    <row r="18" spans="1:13" ht="64.5">
      <c r="A18" s="13" t="s">
        <v>38</v>
      </c>
      <c r="B18" s="15" t="s">
        <v>39</v>
      </c>
      <c r="C18" s="15" t="s">
        <v>37</v>
      </c>
      <c r="D18" s="10">
        <v>43</v>
      </c>
      <c r="E18" s="16">
        <v>2404032.5</v>
      </c>
      <c r="F18" s="13" t="s">
        <v>95</v>
      </c>
      <c r="G18" s="15" t="s">
        <v>39</v>
      </c>
      <c r="H18" s="15" t="s">
        <v>107</v>
      </c>
      <c r="I18" s="10">
        <v>44</v>
      </c>
      <c r="J18" s="85" t="s">
        <v>106</v>
      </c>
      <c r="K18" s="16">
        <v>2569573.69</v>
      </c>
      <c r="L18" s="79"/>
      <c r="M18" s="19"/>
    </row>
    <row r="19" spans="1:13" ht="64.5">
      <c r="A19" s="13" t="s">
        <v>40</v>
      </c>
      <c r="B19" s="15" t="s">
        <v>36</v>
      </c>
      <c r="C19" s="15" t="s">
        <v>37</v>
      </c>
      <c r="D19" s="10">
        <v>43</v>
      </c>
      <c r="E19" s="16">
        <v>2404032.5</v>
      </c>
      <c r="F19" s="13" t="s">
        <v>96</v>
      </c>
      <c r="G19" s="15" t="s">
        <v>36</v>
      </c>
      <c r="H19" s="15" t="s">
        <v>112</v>
      </c>
      <c r="I19" s="10">
        <v>41</v>
      </c>
      <c r="J19" s="85" t="s">
        <v>111</v>
      </c>
      <c r="K19" s="16">
        <v>2454460.94</v>
      </c>
    </row>
    <row r="20" spans="1:13" ht="64.5">
      <c r="A20" s="13" t="s">
        <v>41</v>
      </c>
      <c r="B20" s="15" t="s">
        <v>42</v>
      </c>
      <c r="C20" s="15" t="s">
        <v>37</v>
      </c>
      <c r="D20" s="10">
        <v>43</v>
      </c>
      <c r="E20" s="16">
        <v>2404032.5</v>
      </c>
      <c r="F20" s="13" t="s">
        <v>97</v>
      </c>
      <c r="G20" s="15" t="s">
        <v>42</v>
      </c>
      <c r="H20" s="15" t="s">
        <v>113</v>
      </c>
      <c r="I20" s="10">
        <v>57</v>
      </c>
      <c r="J20" s="85" t="s">
        <v>108</v>
      </c>
      <c r="K20" s="16">
        <v>3382820.33</v>
      </c>
      <c r="L20" s="12"/>
      <c r="M20" s="19"/>
    </row>
    <row r="21" spans="1:13" ht="64.5">
      <c r="A21" s="13" t="s">
        <v>43</v>
      </c>
      <c r="B21" s="15" t="s">
        <v>44</v>
      </c>
      <c r="C21" s="15" t="s">
        <v>45</v>
      </c>
      <c r="D21" s="20">
        <v>42</v>
      </c>
      <c r="E21" s="16">
        <v>2377564.81</v>
      </c>
      <c r="F21" s="13" t="s">
        <v>43</v>
      </c>
      <c r="G21" s="15" t="s">
        <v>44</v>
      </c>
      <c r="H21" s="15" t="s">
        <v>45</v>
      </c>
      <c r="I21" s="20">
        <v>31</v>
      </c>
      <c r="J21" s="85" t="s">
        <v>109</v>
      </c>
      <c r="K21" s="16">
        <v>1582147.61</v>
      </c>
    </row>
    <row r="22" spans="1:13" ht="64.5">
      <c r="A22" s="13" t="s">
        <v>46</v>
      </c>
      <c r="B22" s="15" t="s">
        <v>29</v>
      </c>
      <c r="C22" s="15" t="s">
        <v>47</v>
      </c>
      <c r="D22" s="20">
        <v>40</v>
      </c>
      <c r="E22" s="16">
        <v>2274760.4</v>
      </c>
      <c r="F22" s="13" t="s">
        <v>46</v>
      </c>
      <c r="G22" s="15" t="s">
        <v>29</v>
      </c>
      <c r="H22" s="15" t="s">
        <v>47</v>
      </c>
      <c r="I22" s="20">
        <v>42</v>
      </c>
      <c r="J22" s="85" t="s">
        <v>110</v>
      </c>
      <c r="K22" s="16">
        <v>2238491.7000000002</v>
      </c>
    </row>
    <row r="23" spans="1:13" ht="39">
      <c r="A23" s="13" t="s">
        <v>48</v>
      </c>
      <c r="B23" s="15" t="s">
        <v>49</v>
      </c>
      <c r="C23" s="15" t="s">
        <v>33</v>
      </c>
      <c r="D23" s="20">
        <v>60</v>
      </c>
      <c r="E23" s="16">
        <v>3469125.57</v>
      </c>
      <c r="F23" s="13" t="s">
        <v>48</v>
      </c>
      <c r="G23" s="15" t="s">
        <v>49</v>
      </c>
      <c r="H23" s="15" t="s">
        <v>33</v>
      </c>
      <c r="I23" s="20">
        <v>59</v>
      </c>
      <c r="J23" s="85" t="s">
        <v>101</v>
      </c>
      <c r="K23" s="78">
        <v>3469125.57</v>
      </c>
    </row>
    <row r="24" spans="1:13">
      <c r="A24" s="21" t="s">
        <v>50</v>
      </c>
      <c r="B24" s="21"/>
      <c r="C24" s="15"/>
      <c r="D24" s="10"/>
      <c r="E24" s="11">
        <f>SUM(E25)</f>
        <v>708912.74</v>
      </c>
      <c r="F24" s="21" t="s">
        <v>50</v>
      </c>
      <c r="G24" s="15"/>
      <c r="H24" s="15"/>
      <c r="I24" s="10"/>
      <c r="J24" s="72"/>
      <c r="K24" s="11">
        <f>SUM(K25)</f>
        <v>708912.74</v>
      </c>
    </row>
    <row r="25" spans="1:13" ht="39">
      <c r="A25" s="13" t="s">
        <v>51</v>
      </c>
      <c r="B25" s="15" t="s">
        <v>52</v>
      </c>
      <c r="C25" s="15" t="s">
        <v>53</v>
      </c>
      <c r="D25" s="10">
        <v>6</v>
      </c>
      <c r="E25" s="16">
        <v>708912.74</v>
      </c>
      <c r="F25" s="13" t="s">
        <v>51</v>
      </c>
      <c r="G25" s="15" t="s">
        <v>52</v>
      </c>
      <c r="H25" s="15" t="s">
        <v>53</v>
      </c>
      <c r="I25" s="10">
        <v>6</v>
      </c>
      <c r="J25" s="72">
        <v>6</v>
      </c>
      <c r="K25" s="16">
        <v>708912.74</v>
      </c>
    </row>
    <row r="26" spans="1:13">
      <c r="A26" s="9" t="s">
        <v>54</v>
      </c>
      <c r="B26" s="9"/>
      <c r="C26" s="10"/>
      <c r="D26" s="10"/>
      <c r="E26" s="22">
        <f>SUM(E27:E28)</f>
        <v>423815.99</v>
      </c>
      <c r="F26" s="9" t="s">
        <v>54</v>
      </c>
      <c r="G26" s="9"/>
      <c r="H26" s="10"/>
      <c r="I26" s="10"/>
      <c r="J26" s="72"/>
      <c r="K26" s="22">
        <f>SUM(K27:K28)</f>
        <v>296008.75</v>
      </c>
    </row>
    <row r="27" spans="1:13" ht="38.25">
      <c r="A27" s="14" t="s">
        <v>55</v>
      </c>
      <c r="B27" s="23" t="s">
        <v>56</v>
      </c>
      <c r="C27" s="23" t="s">
        <v>57</v>
      </c>
      <c r="D27" s="23">
        <v>1</v>
      </c>
      <c r="E27" s="25">
        <v>323643.56</v>
      </c>
      <c r="F27" s="14" t="s">
        <v>55</v>
      </c>
      <c r="G27" s="23" t="s">
        <v>56</v>
      </c>
      <c r="H27" s="23" t="s">
        <v>57</v>
      </c>
      <c r="I27" s="23">
        <v>459</v>
      </c>
      <c r="J27" s="72" t="s">
        <v>102</v>
      </c>
      <c r="K27" s="25">
        <v>195836.32</v>
      </c>
    </row>
    <row r="28" spans="1:13" ht="50.25" customHeight="1">
      <c r="A28" s="14" t="s">
        <v>58</v>
      </c>
      <c r="B28" s="23" t="s">
        <v>59</v>
      </c>
      <c r="C28" s="23" t="s">
        <v>60</v>
      </c>
      <c r="D28" s="23">
        <v>1</v>
      </c>
      <c r="E28" s="25">
        <v>100172.43</v>
      </c>
      <c r="F28" s="14" t="s">
        <v>58</v>
      </c>
      <c r="G28" s="23" t="s">
        <v>59</v>
      </c>
      <c r="H28" s="23" t="s">
        <v>60</v>
      </c>
      <c r="I28" s="23">
        <v>485</v>
      </c>
      <c r="J28" s="72" t="s">
        <v>103</v>
      </c>
      <c r="K28" s="25">
        <v>100172.43</v>
      </c>
    </row>
    <row r="29" spans="1:13">
      <c r="A29" s="9" t="s">
        <v>61</v>
      </c>
      <c r="B29" s="9"/>
      <c r="C29" s="10"/>
      <c r="D29" s="10"/>
      <c r="E29" s="22">
        <f>SUM(E30:E32)</f>
        <v>4355456.55</v>
      </c>
      <c r="F29" s="9" t="s">
        <v>61</v>
      </c>
      <c r="G29" s="9"/>
      <c r="H29" s="10"/>
      <c r="I29" s="10"/>
      <c r="J29" s="72"/>
      <c r="K29" s="22">
        <f>SUM(K30:K32)</f>
        <v>4355456.55</v>
      </c>
    </row>
    <row r="30" spans="1:13" ht="84.75" customHeight="1">
      <c r="A30" s="14" t="s">
        <v>62</v>
      </c>
      <c r="B30" s="14"/>
      <c r="C30" s="23" t="s">
        <v>33</v>
      </c>
      <c r="D30" s="23" t="s">
        <v>65</v>
      </c>
      <c r="E30" s="73">
        <v>1316781.28</v>
      </c>
      <c r="F30" s="14" t="s">
        <v>62</v>
      </c>
      <c r="G30" s="23" t="s">
        <v>63</v>
      </c>
      <c r="H30" s="23" t="s">
        <v>33</v>
      </c>
      <c r="I30" s="23">
        <v>1439</v>
      </c>
      <c r="J30" s="72" t="s">
        <v>65</v>
      </c>
      <c r="K30" s="73">
        <v>1316781.28</v>
      </c>
    </row>
    <row r="31" spans="1:13" ht="57.75" customHeight="1">
      <c r="A31" s="14" t="s">
        <v>66</v>
      </c>
      <c r="B31" s="14"/>
      <c r="C31" s="28" t="s">
        <v>67</v>
      </c>
      <c r="D31" s="23" t="s">
        <v>68</v>
      </c>
      <c r="E31" s="73">
        <v>2208606.34</v>
      </c>
      <c r="F31" s="14" t="s">
        <v>66</v>
      </c>
      <c r="G31" s="14" t="s">
        <v>56</v>
      </c>
      <c r="H31" s="28" t="s">
        <v>67</v>
      </c>
      <c r="I31" s="23">
        <v>1624</v>
      </c>
      <c r="J31" s="72" t="s">
        <v>68</v>
      </c>
      <c r="K31" s="73">
        <v>2208606.34</v>
      </c>
    </row>
    <row r="32" spans="1:13" ht="63.75">
      <c r="A32" s="14" t="s">
        <v>69</v>
      </c>
      <c r="B32" s="14"/>
      <c r="C32" s="28" t="s">
        <v>45</v>
      </c>
      <c r="D32" s="23" t="s">
        <v>71</v>
      </c>
      <c r="E32" s="74">
        <v>830068.93</v>
      </c>
      <c r="F32" s="14" t="s">
        <v>69</v>
      </c>
      <c r="G32" s="14" t="s">
        <v>70</v>
      </c>
      <c r="H32" s="28" t="s">
        <v>45</v>
      </c>
      <c r="I32" s="23">
        <v>1236</v>
      </c>
      <c r="J32" s="72" t="s">
        <v>71</v>
      </c>
      <c r="K32" s="74">
        <v>830068.93</v>
      </c>
    </row>
    <row r="33" spans="1:13">
      <c r="A33" s="30"/>
      <c r="B33" s="30"/>
      <c r="C33" s="30"/>
      <c r="D33" s="30"/>
      <c r="E33" s="32">
        <f>E29+E26+E24+E11</f>
        <v>29318633</v>
      </c>
      <c r="F33" s="30"/>
      <c r="G33" s="30"/>
      <c r="H33" s="30"/>
      <c r="I33" s="30"/>
      <c r="J33" s="86"/>
      <c r="K33" s="32">
        <f>K29+K26+K24+K11</f>
        <v>29318633</v>
      </c>
    </row>
    <row r="34" spans="1:13">
      <c r="K34" s="77"/>
    </row>
    <row r="37" spans="1:13">
      <c r="F37" s="19"/>
      <c r="G37" s="90" t="s">
        <v>114</v>
      </c>
      <c r="H37" s="90" t="s">
        <v>20</v>
      </c>
      <c r="I37" s="90" t="s">
        <v>115</v>
      </c>
    </row>
    <row r="38" spans="1:13">
      <c r="F38" t="s">
        <v>117</v>
      </c>
      <c r="G38" s="87">
        <f>E33*30%</f>
        <v>8795589.9000000004</v>
      </c>
      <c r="H38" s="87">
        <f>E33*70%</f>
        <v>20523043.099999998</v>
      </c>
      <c r="I38" s="88">
        <f>E33*15%</f>
        <v>4397794.95</v>
      </c>
    </row>
    <row r="39" spans="1:13">
      <c r="E39" s="75"/>
      <c r="F39" s="91" t="s">
        <v>116</v>
      </c>
      <c r="G39" s="87">
        <f>K30+K23+K22+K16+K15</f>
        <v>10612182.48</v>
      </c>
      <c r="H39" s="87">
        <f>K28+K27+K25+K23+K22+K21+K20+K19+K18+K17+K16+K15+K14+K13+K12</f>
        <v>24963176.449999999</v>
      </c>
      <c r="I39" s="89">
        <f>K32+K31+K30</f>
        <v>4355456.55</v>
      </c>
    </row>
    <row r="42" spans="1:13" ht="21">
      <c r="D42" s="33"/>
      <c r="E42" s="33"/>
      <c r="F42" s="140"/>
      <c r="G42" s="140"/>
      <c r="H42" s="67"/>
    </row>
    <row r="43" spans="1:13" ht="21">
      <c r="D43" s="33"/>
      <c r="E43" s="33"/>
      <c r="F43" s="141"/>
      <c r="G43" s="141"/>
      <c r="H43" s="68"/>
    </row>
    <row r="44" spans="1:13" ht="18.75">
      <c r="D44" s="33"/>
      <c r="E44" s="33"/>
      <c r="F44" s="143"/>
      <c r="G44" s="143"/>
      <c r="H44" s="76"/>
      <c r="I44" s="96"/>
      <c r="J44" s="96"/>
      <c r="K44" s="96"/>
      <c r="L44" s="96"/>
    </row>
    <row r="45" spans="1:13" ht="36">
      <c r="D45" s="33"/>
      <c r="E45" s="33"/>
      <c r="F45" s="96"/>
      <c r="G45" s="39"/>
      <c r="H45" s="39"/>
      <c r="I45" s="95" t="s">
        <v>75</v>
      </c>
      <c r="J45" s="97" t="s">
        <v>76</v>
      </c>
      <c r="K45" s="98">
        <v>29318633</v>
      </c>
      <c r="L45" s="98"/>
      <c r="M45" s="42"/>
    </row>
    <row r="46" spans="1:13" ht="18.75">
      <c r="D46" s="33"/>
      <c r="E46" s="33"/>
      <c r="F46" s="99"/>
      <c r="G46" s="96"/>
      <c r="H46" s="96"/>
      <c r="I46" s="96"/>
      <c r="J46" s="96"/>
      <c r="K46" s="96"/>
      <c r="L46" s="96"/>
    </row>
    <row r="47" spans="1:13" ht="18.75">
      <c r="D47" s="33"/>
      <c r="E47" s="33"/>
      <c r="F47" s="100" t="s">
        <v>77</v>
      </c>
      <c r="G47" s="101" t="s">
        <v>78</v>
      </c>
      <c r="H47" s="101" t="s">
        <v>8</v>
      </c>
      <c r="I47" s="152" t="s">
        <v>9</v>
      </c>
      <c r="J47" s="152"/>
      <c r="K47" s="153" t="s">
        <v>118</v>
      </c>
      <c r="L47" s="154"/>
      <c r="M47" s="92"/>
    </row>
    <row r="48" spans="1:13" ht="18.75">
      <c r="D48" s="33"/>
      <c r="E48" s="33"/>
      <c r="F48" s="102" t="s">
        <v>79</v>
      </c>
      <c r="G48" s="103" t="s">
        <v>80</v>
      </c>
      <c r="H48" s="103" t="s">
        <v>45</v>
      </c>
      <c r="I48" s="156" t="s">
        <v>81</v>
      </c>
      <c r="J48" s="157"/>
      <c r="K48" s="158">
        <v>23958254.960000001</v>
      </c>
      <c r="L48" s="159"/>
      <c r="M48" s="93"/>
    </row>
    <row r="49" spans="4:13" ht="18.75">
      <c r="D49" s="33"/>
      <c r="E49" s="33"/>
      <c r="F49" s="102" t="s">
        <v>79</v>
      </c>
      <c r="G49" s="104" t="s">
        <v>82</v>
      </c>
      <c r="H49" s="103" t="s">
        <v>45</v>
      </c>
      <c r="I49" s="156" t="s">
        <v>83</v>
      </c>
      <c r="J49" s="157"/>
      <c r="K49" s="158">
        <v>708912.74</v>
      </c>
      <c r="L49" s="159"/>
      <c r="M49" s="93"/>
    </row>
    <row r="50" spans="4:13" ht="18.75">
      <c r="D50" s="33"/>
      <c r="E50" s="33"/>
      <c r="F50" s="102" t="s">
        <v>84</v>
      </c>
      <c r="G50" s="104" t="s">
        <v>85</v>
      </c>
      <c r="H50" s="103" t="s">
        <v>45</v>
      </c>
      <c r="I50" s="156" t="s">
        <v>83</v>
      </c>
      <c r="J50" s="157"/>
      <c r="K50" s="162">
        <v>195836.32</v>
      </c>
      <c r="L50" s="163"/>
      <c r="M50" s="93"/>
    </row>
    <row r="51" spans="4:13" ht="18.75">
      <c r="D51" s="33"/>
      <c r="E51" s="57"/>
      <c r="F51" s="102" t="s">
        <v>84</v>
      </c>
      <c r="G51" s="104" t="s">
        <v>86</v>
      </c>
      <c r="H51" s="103" t="s">
        <v>45</v>
      </c>
      <c r="I51" s="156" t="s">
        <v>83</v>
      </c>
      <c r="J51" s="157"/>
      <c r="K51" s="162">
        <v>100172.43</v>
      </c>
      <c r="L51" s="163"/>
      <c r="M51" s="93"/>
    </row>
    <row r="52" spans="4:13" ht="18.75">
      <c r="D52" s="33"/>
      <c r="E52" s="57"/>
      <c r="F52" s="102" t="s">
        <v>87</v>
      </c>
      <c r="G52" s="104" t="s">
        <v>88</v>
      </c>
      <c r="H52" s="103" t="s">
        <v>45</v>
      </c>
      <c r="I52" s="156" t="s">
        <v>89</v>
      </c>
      <c r="J52" s="157"/>
      <c r="K52" s="158">
        <v>4355456.55</v>
      </c>
      <c r="L52" s="159"/>
      <c r="M52" s="93"/>
    </row>
    <row r="53" spans="4:13" ht="15" customHeight="1">
      <c r="D53" s="33"/>
      <c r="E53" s="57"/>
      <c r="F53" s="100" t="s">
        <v>11</v>
      </c>
      <c r="G53" s="105"/>
      <c r="H53" s="105"/>
      <c r="I53" s="106"/>
      <c r="J53" s="107"/>
      <c r="K53" s="160">
        <f>SUM(K48:L52)</f>
        <v>29318633</v>
      </c>
      <c r="L53" s="161"/>
      <c r="M53" s="94"/>
    </row>
    <row r="54" spans="4:13">
      <c r="E54" s="57"/>
    </row>
    <row r="55" spans="4:13">
      <c r="E55" s="57"/>
      <c r="F55" s="84"/>
      <c r="G55" s="81"/>
      <c r="H55" s="81"/>
      <c r="I55" s="57"/>
    </row>
    <row r="56" spans="4:13">
      <c r="E56" s="57"/>
      <c r="F56" s="84"/>
      <c r="G56" s="81"/>
      <c r="H56" s="81"/>
      <c r="I56" s="57"/>
    </row>
    <row r="57" spans="4:13">
      <c r="E57" s="57"/>
      <c r="F57" s="84"/>
      <c r="G57" s="81"/>
      <c r="H57" s="81"/>
      <c r="I57" s="57"/>
    </row>
    <row r="58" spans="4:13">
      <c r="E58" s="57"/>
      <c r="F58" s="84"/>
      <c r="G58" s="81"/>
      <c r="H58" s="81"/>
      <c r="I58" s="57"/>
    </row>
    <row r="59" spans="4:13">
      <c r="E59" s="57"/>
      <c r="F59" s="83"/>
      <c r="G59" s="82"/>
      <c r="H59" s="82"/>
      <c r="I59" s="57"/>
    </row>
    <row r="60" spans="4:13">
      <c r="E60" s="57"/>
      <c r="F60" s="57"/>
      <c r="G60" s="57"/>
      <c r="H60" s="57"/>
      <c r="I60" s="57"/>
    </row>
    <row r="68" spans="4:8">
      <c r="D68" s="57"/>
      <c r="E68" s="57"/>
      <c r="F68" s="57"/>
      <c r="G68" s="57"/>
      <c r="H68" s="57"/>
    </row>
  </sheetData>
  <mergeCells count="22">
    <mergeCell ref="I48:J48"/>
    <mergeCell ref="K48:L48"/>
    <mergeCell ref="I49:J49"/>
    <mergeCell ref="K49:L49"/>
    <mergeCell ref="K53:L53"/>
    <mergeCell ref="I50:J50"/>
    <mergeCell ref="K50:L50"/>
    <mergeCell ref="I51:J51"/>
    <mergeCell ref="K51:L51"/>
    <mergeCell ref="I52:J52"/>
    <mergeCell ref="K52:L52"/>
    <mergeCell ref="A1:K1"/>
    <mergeCell ref="A2:K2"/>
    <mergeCell ref="A3:K3"/>
    <mergeCell ref="A5:K5"/>
    <mergeCell ref="I47:J47"/>
    <mergeCell ref="K47:L47"/>
    <mergeCell ref="F42:G42"/>
    <mergeCell ref="F43:G43"/>
    <mergeCell ref="F44:G44"/>
    <mergeCell ref="A8:E8"/>
    <mergeCell ref="F8:K8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8"/>
  <sheetViews>
    <sheetView tabSelected="1" view="pageBreakPreview" zoomScale="64" zoomScaleNormal="100" zoomScaleSheetLayoutView="64" workbookViewId="0">
      <selection activeCell="H9" sqref="H9"/>
    </sheetView>
  </sheetViews>
  <sheetFormatPr baseColWidth="10" defaultRowHeight="26.25"/>
  <cols>
    <col min="1" max="1" width="11.42578125" style="108"/>
    <col min="2" max="2" width="41" style="185" customWidth="1"/>
    <col min="3" max="3" width="31" style="185" customWidth="1"/>
    <col min="4" max="4" width="33" customWidth="1"/>
    <col min="5" max="5" width="30.7109375" customWidth="1"/>
    <col min="6" max="7" width="23" customWidth="1"/>
    <col min="8" max="8" width="21.7109375" customWidth="1"/>
  </cols>
  <sheetData>
    <row r="1" spans="1:8" ht="35.25">
      <c r="A1" s="164" t="s">
        <v>133</v>
      </c>
      <c r="B1" s="164"/>
      <c r="C1" s="164"/>
      <c r="D1" s="164"/>
      <c r="E1" s="164"/>
      <c r="F1" s="164"/>
      <c r="G1" s="164"/>
      <c r="H1" s="164"/>
    </row>
    <row r="2" spans="1:8" ht="48" customHeight="1">
      <c r="A2" s="165" t="s">
        <v>134</v>
      </c>
      <c r="B2" s="165"/>
      <c r="C2" s="165"/>
      <c r="D2" s="165"/>
      <c r="E2" s="165"/>
      <c r="F2" s="165"/>
      <c r="G2" s="165"/>
      <c r="H2" s="165"/>
    </row>
    <row r="3" spans="1:8" ht="24.75">
      <c r="A3" s="166" t="s">
        <v>124</v>
      </c>
      <c r="B3" s="166"/>
      <c r="C3" s="166"/>
      <c r="D3" s="166"/>
      <c r="E3" s="166"/>
      <c r="F3" s="166"/>
      <c r="G3" s="166"/>
      <c r="H3" s="166"/>
    </row>
    <row r="4" spans="1:8" ht="24.75" customHeight="1">
      <c r="A4" s="109"/>
      <c r="B4" s="179"/>
      <c r="C4" s="179"/>
      <c r="D4" s="110"/>
      <c r="E4" s="134" t="s">
        <v>128</v>
      </c>
      <c r="F4" s="111"/>
      <c r="G4" s="133" t="s">
        <v>129</v>
      </c>
      <c r="H4" s="110"/>
    </row>
    <row r="5" spans="1:8" ht="35.25">
      <c r="A5" s="109"/>
      <c r="B5" s="171" t="s">
        <v>120</v>
      </c>
      <c r="C5" s="173" t="s">
        <v>121</v>
      </c>
      <c r="D5" s="175" t="s">
        <v>135</v>
      </c>
      <c r="E5" s="176"/>
      <c r="F5" s="167" t="s">
        <v>8</v>
      </c>
      <c r="G5" s="167" t="s">
        <v>9</v>
      </c>
      <c r="H5" s="169" t="s">
        <v>100</v>
      </c>
    </row>
    <row r="6" spans="1:8" ht="34.5" customHeight="1">
      <c r="A6" s="109"/>
      <c r="B6" s="172"/>
      <c r="C6" s="174"/>
      <c r="D6" s="135" t="s">
        <v>122</v>
      </c>
      <c r="E6" s="135" t="s">
        <v>123</v>
      </c>
      <c r="F6" s="168"/>
      <c r="G6" s="168"/>
      <c r="H6" s="170"/>
    </row>
    <row r="7" spans="1:8" ht="35.25">
      <c r="A7" s="109"/>
      <c r="B7" s="180" t="s">
        <v>17</v>
      </c>
      <c r="C7" s="186">
        <v>23958254.960000001</v>
      </c>
      <c r="D7" s="112"/>
      <c r="E7" s="112"/>
      <c r="F7" s="113"/>
      <c r="G7" s="114"/>
      <c r="H7" s="113"/>
    </row>
    <row r="8" spans="1:8" ht="104.25" customHeight="1">
      <c r="A8" s="109">
        <v>1</v>
      </c>
      <c r="B8" s="177" t="s">
        <v>92</v>
      </c>
      <c r="C8" s="187">
        <v>1646851.64</v>
      </c>
      <c r="D8" s="115" t="s">
        <v>125</v>
      </c>
      <c r="E8" s="115" t="s">
        <v>47</v>
      </c>
      <c r="F8" s="116" t="s">
        <v>105</v>
      </c>
      <c r="G8" s="115">
        <v>28</v>
      </c>
      <c r="H8" s="115">
        <v>28</v>
      </c>
    </row>
    <row r="9" spans="1:8" ht="114.75" customHeight="1">
      <c r="A9" s="109">
        <v>2</v>
      </c>
      <c r="B9" s="177" t="s">
        <v>93</v>
      </c>
      <c r="C9" s="187">
        <v>1705667.77</v>
      </c>
      <c r="D9" s="115" t="s">
        <v>125</v>
      </c>
      <c r="E9" s="115" t="s">
        <v>47</v>
      </c>
      <c r="F9" s="116" t="s">
        <v>94</v>
      </c>
      <c r="G9" s="115">
        <v>29</v>
      </c>
      <c r="H9" s="115">
        <v>29</v>
      </c>
    </row>
    <row r="10" spans="1:8" ht="111.75" customHeight="1">
      <c r="A10" s="117">
        <v>3</v>
      </c>
      <c r="B10" s="178" t="s">
        <v>25</v>
      </c>
      <c r="C10" s="187">
        <v>1058690.3399999999</v>
      </c>
      <c r="D10" s="115" t="s">
        <v>125</v>
      </c>
      <c r="E10" s="115" t="s">
        <v>47</v>
      </c>
      <c r="F10" s="116" t="s">
        <v>27</v>
      </c>
      <c r="G10" s="118">
        <v>18</v>
      </c>
      <c r="H10" s="118">
        <v>18</v>
      </c>
    </row>
    <row r="11" spans="1:8" ht="117" customHeight="1">
      <c r="A11" s="109">
        <v>4</v>
      </c>
      <c r="B11" s="178" t="s">
        <v>28</v>
      </c>
      <c r="C11" s="187">
        <v>1235138.73</v>
      </c>
      <c r="D11" s="115" t="s">
        <v>125</v>
      </c>
      <c r="E11" s="115" t="s">
        <v>47</v>
      </c>
      <c r="F11" s="116" t="s">
        <v>30</v>
      </c>
      <c r="G11" s="118">
        <v>21</v>
      </c>
      <c r="H11" s="118">
        <v>21</v>
      </c>
    </row>
    <row r="12" spans="1:8" ht="76.5" customHeight="1">
      <c r="A12" s="109">
        <v>5</v>
      </c>
      <c r="B12" s="178" t="s">
        <v>31</v>
      </c>
      <c r="C12" s="188">
        <v>2352645.2000000002</v>
      </c>
      <c r="D12" s="115" t="s">
        <v>125</v>
      </c>
      <c r="E12" s="115" t="s">
        <v>47</v>
      </c>
      <c r="F12" s="116" t="s">
        <v>33</v>
      </c>
      <c r="G12" s="118">
        <v>40</v>
      </c>
      <c r="H12" s="118">
        <v>40</v>
      </c>
    </row>
    <row r="13" spans="1:8" ht="94.5" customHeight="1">
      <c r="A13" s="109">
        <v>6</v>
      </c>
      <c r="B13" s="177" t="s">
        <v>34</v>
      </c>
      <c r="C13" s="187">
        <v>262641.44</v>
      </c>
      <c r="D13" s="115" t="s">
        <v>125</v>
      </c>
      <c r="E13" s="115" t="s">
        <v>47</v>
      </c>
      <c r="F13" s="119" t="s">
        <v>37</v>
      </c>
      <c r="G13" s="118" t="s">
        <v>119</v>
      </c>
      <c r="H13" s="118">
        <v>25</v>
      </c>
    </row>
    <row r="14" spans="1:8" ht="177.75" customHeight="1">
      <c r="A14" s="109">
        <v>7</v>
      </c>
      <c r="B14" s="177" t="s">
        <v>95</v>
      </c>
      <c r="C14" s="187">
        <v>2569573.69</v>
      </c>
      <c r="D14" s="115" t="s">
        <v>125</v>
      </c>
      <c r="E14" s="115" t="s">
        <v>47</v>
      </c>
      <c r="F14" s="116" t="s">
        <v>107</v>
      </c>
      <c r="G14" s="118" t="s">
        <v>106</v>
      </c>
      <c r="H14" s="115">
        <v>44</v>
      </c>
    </row>
    <row r="15" spans="1:8" ht="165.75" customHeight="1">
      <c r="A15" s="109">
        <v>8</v>
      </c>
      <c r="B15" s="177" t="s">
        <v>96</v>
      </c>
      <c r="C15" s="187">
        <v>2454460.94</v>
      </c>
      <c r="D15" s="115" t="s">
        <v>125</v>
      </c>
      <c r="E15" s="115" t="s">
        <v>47</v>
      </c>
      <c r="F15" s="116" t="s">
        <v>112</v>
      </c>
      <c r="G15" s="118" t="s">
        <v>111</v>
      </c>
      <c r="H15" s="115">
        <v>41</v>
      </c>
    </row>
    <row r="16" spans="1:8" ht="155.25" customHeight="1">
      <c r="A16" s="109">
        <v>9</v>
      </c>
      <c r="B16" s="177" t="s">
        <v>97</v>
      </c>
      <c r="C16" s="187">
        <v>3382820.33</v>
      </c>
      <c r="D16" s="115" t="s">
        <v>125</v>
      </c>
      <c r="E16" s="115" t="s">
        <v>47</v>
      </c>
      <c r="F16" s="116" t="s">
        <v>113</v>
      </c>
      <c r="G16" s="118" t="s">
        <v>108</v>
      </c>
      <c r="H16" s="115">
        <v>57</v>
      </c>
    </row>
    <row r="17" spans="1:8" ht="115.5" customHeight="1">
      <c r="A17" s="109">
        <v>10</v>
      </c>
      <c r="B17" s="177" t="s">
        <v>43</v>
      </c>
      <c r="C17" s="187">
        <v>1582147.61</v>
      </c>
      <c r="D17" s="115" t="s">
        <v>125</v>
      </c>
      <c r="E17" s="115" t="s">
        <v>47</v>
      </c>
      <c r="F17" s="116" t="s">
        <v>45</v>
      </c>
      <c r="G17" s="118" t="s">
        <v>109</v>
      </c>
      <c r="H17" s="120">
        <v>31</v>
      </c>
    </row>
    <row r="18" spans="1:8" ht="174" customHeight="1">
      <c r="A18" s="109">
        <v>11</v>
      </c>
      <c r="B18" s="177" t="s">
        <v>46</v>
      </c>
      <c r="C18" s="187">
        <v>2238491.7000000002</v>
      </c>
      <c r="D18" s="115" t="s">
        <v>125</v>
      </c>
      <c r="E18" s="115" t="s">
        <v>47</v>
      </c>
      <c r="F18" s="116" t="s">
        <v>47</v>
      </c>
      <c r="G18" s="118" t="s">
        <v>110</v>
      </c>
      <c r="H18" s="120">
        <v>42</v>
      </c>
    </row>
    <row r="19" spans="1:8" ht="117" customHeight="1">
      <c r="A19" s="109">
        <v>12</v>
      </c>
      <c r="B19" s="177" t="s">
        <v>48</v>
      </c>
      <c r="C19" s="188">
        <v>3469125.57</v>
      </c>
      <c r="D19" s="115" t="s">
        <v>125</v>
      </c>
      <c r="E19" s="115" t="s">
        <v>47</v>
      </c>
      <c r="F19" s="116" t="s">
        <v>33</v>
      </c>
      <c r="G19" s="118" t="s">
        <v>101</v>
      </c>
      <c r="H19" s="120">
        <v>59</v>
      </c>
    </row>
    <row r="20" spans="1:8" ht="28.5" customHeight="1">
      <c r="A20" s="109"/>
      <c r="B20" s="131" t="s">
        <v>50</v>
      </c>
      <c r="C20" s="186">
        <v>708912.74</v>
      </c>
      <c r="D20" s="115" t="s">
        <v>125</v>
      </c>
      <c r="E20" s="115" t="s">
        <v>47</v>
      </c>
      <c r="F20" s="116"/>
      <c r="G20" s="115"/>
      <c r="H20" s="121"/>
    </row>
    <row r="21" spans="1:8" ht="103.5" customHeight="1">
      <c r="A21" s="109">
        <v>13</v>
      </c>
      <c r="B21" s="177" t="s">
        <v>51</v>
      </c>
      <c r="C21" s="187">
        <v>708912.74</v>
      </c>
      <c r="D21" s="115" t="s">
        <v>125</v>
      </c>
      <c r="E21" s="115" t="s">
        <v>47</v>
      </c>
      <c r="F21" s="116" t="s">
        <v>53</v>
      </c>
      <c r="G21" s="115">
        <v>6</v>
      </c>
      <c r="H21" s="115">
        <v>6</v>
      </c>
    </row>
    <row r="22" spans="1:8" ht="44.25" customHeight="1">
      <c r="A22" s="109"/>
      <c r="B22" s="131" t="s">
        <v>54</v>
      </c>
      <c r="C22" s="122">
        <v>296008.75</v>
      </c>
      <c r="D22" s="115" t="s">
        <v>125</v>
      </c>
      <c r="E22" s="115" t="s">
        <v>47</v>
      </c>
      <c r="F22" s="113"/>
      <c r="G22" s="115"/>
      <c r="H22" s="115"/>
    </row>
    <row r="23" spans="1:8" ht="105">
      <c r="A23" s="109">
        <v>14</v>
      </c>
      <c r="B23" s="178" t="s">
        <v>55</v>
      </c>
      <c r="C23" s="187">
        <v>195836.32</v>
      </c>
      <c r="D23" s="115" t="s">
        <v>125</v>
      </c>
      <c r="E23" s="115" t="s">
        <v>47</v>
      </c>
      <c r="F23" s="123" t="s">
        <v>57</v>
      </c>
      <c r="G23" s="115" t="s">
        <v>102</v>
      </c>
      <c r="H23" s="115">
        <v>459</v>
      </c>
    </row>
    <row r="24" spans="1:8" ht="93.75" customHeight="1">
      <c r="A24" s="109">
        <v>15</v>
      </c>
      <c r="B24" s="178" t="s">
        <v>58</v>
      </c>
      <c r="C24" s="187">
        <v>100172.43</v>
      </c>
      <c r="D24" s="115" t="s">
        <v>125</v>
      </c>
      <c r="E24" s="115" t="s">
        <v>47</v>
      </c>
      <c r="F24" s="123" t="s">
        <v>60</v>
      </c>
      <c r="G24" s="115" t="s">
        <v>103</v>
      </c>
      <c r="H24" s="115">
        <v>485</v>
      </c>
    </row>
    <row r="25" spans="1:8" ht="28.5" customHeight="1">
      <c r="A25" s="109"/>
      <c r="B25" s="181" t="s">
        <v>61</v>
      </c>
      <c r="C25" s="122">
        <v>4355456.55</v>
      </c>
      <c r="D25" s="115" t="s">
        <v>125</v>
      </c>
      <c r="E25" s="115" t="s">
        <v>47</v>
      </c>
      <c r="F25" s="113"/>
      <c r="G25" s="115"/>
      <c r="H25" s="115"/>
    </row>
    <row r="26" spans="1:8" ht="146.25" customHeight="1">
      <c r="A26" s="109">
        <v>16</v>
      </c>
      <c r="B26" s="178" t="s">
        <v>62</v>
      </c>
      <c r="C26" s="186">
        <v>1316781.28</v>
      </c>
      <c r="D26" s="115" t="s">
        <v>125</v>
      </c>
      <c r="E26" s="115" t="s">
        <v>47</v>
      </c>
      <c r="F26" s="123" t="s">
        <v>33</v>
      </c>
      <c r="G26" s="115" t="s">
        <v>65</v>
      </c>
      <c r="H26" s="115">
        <v>1439</v>
      </c>
    </row>
    <row r="27" spans="1:8" ht="131.25" customHeight="1">
      <c r="A27" s="109">
        <v>17</v>
      </c>
      <c r="B27" s="178" t="s">
        <v>127</v>
      </c>
      <c r="C27" s="186">
        <v>2208606.34</v>
      </c>
      <c r="D27" s="115" t="s">
        <v>125</v>
      </c>
      <c r="E27" s="115" t="s">
        <v>47</v>
      </c>
      <c r="F27" s="124" t="s">
        <v>67</v>
      </c>
      <c r="G27" s="115" t="s">
        <v>68</v>
      </c>
      <c r="H27" s="115">
        <v>1624</v>
      </c>
    </row>
    <row r="28" spans="1:8" ht="156" customHeight="1">
      <c r="A28" s="109">
        <v>18</v>
      </c>
      <c r="B28" s="178" t="s">
        <v>69</v>
      </c>
      <c r="C28" s="132">
        <v>830068.93</v>
      </c>
      <c r="D28" s="115" t="s">
        <v>125</v>
      </c>
      <c r="E28" s="115" t="s">
        <v>47</v>
      </c>
      <c r="F28" s="124" t="s">
        <v>45</v>
      </c>
      <c r="G28" s="115" t="s">
        <v>71</v>
      </c>
      <c r="H28" s="115">
        <v>1236</v>
      </c>
    </row>
    <row r="29" spans="1:8" ht="35.25">
      <c r="A29" s="109"/>
      <c r="B29" s="182" t="s">
        <v>126</v>
      </c>
      <c r="C29" s="189">
        <v>29318633</v>
      </c>
      <c r="D29" s="125"/>
      <c r="E29" s="125"/>
      <c r="F29" s="125"/>
      <c r="G29" s="125"/>
      <c r="H29" s="125"/>
    </row>
    <row r="30" spans="1:8" ht="35.25">
      <c r="A30" s="109"/>
      <c r="B30" s="192"/>
      <c r="C30" s="190"/>
      <c r="D30" s="126"/>
      <c r="E30" s="126"/>
      <c r="F30" s="126"/>
      <c r="G30" s="126"/>
      <c r="H30" s="126"/>
    </row>
    <row r="31" spans="1:8" ht="35.25">
      <c r="A31" s="109"/>
      <c r="B31" s="192"/>
      <c r="C31" s="190"/>
      <c r="D31" s="126"/>
      <c r="E31" s="126"/>
      <c r="F31" s="126"/>
      <c r="G31" s="126"/>
      <c r="H31" s="126"/>
    </row>
    <row r="32" spans="1:8" ht="35.25">
      <c r="A32" s="109"/>
      <c r="B32" s="192"/>
      <c r="C32" s="190"/>
      <c r="D32" s="126"/>
      <c r="E32" s="126"/>
      <c r="F32" s="126"/>
      <c r="G32" s="126"/>
      <c r="H32" s="126"/>
    </row>
    <row r="33" spans="1:8" ht="35.25">
      <c r="A33" s="109"/>
      <c r="B33" s="192"/>
      <c r="C33" s="190"/>
      <c r="D33" s="126"/>
      <c r="E33" s="126"/>
      <c r="F33" s="126"/>
      <c r="G33" s="126"/>
      <c r="H33" s="126"/>
    </row>
    <row r="34" spans="1:8" ht="35.25">
      <c r="A34" s="109"/>
      <c r="B34" s="192"/>
      <c r="C34" s="190"/>
      <c r="D34" s="126"/>
      <c r="E34" s="126"/>
      <c r="F34" s="126"/>
      <c r="G34" s="126"/>
      <c r="H34" s="126"/>
    </row>
    <row r="35" spans="1:8" ht="35.25">
      <c r="A35" s="109"/>
      <c r="B35" s="183"/>
      <c r="C35" s="190"/>
      <c r="D35" s="126"/>
      <c r="E35" s="126"/>
      <c r="F35" s="126"/>
      <c r="G35" s="126"/>
      <c r="H35" s="126"/>
    </row>
    <row r="36" spans="1:8">
      <c r="B36" s="184"/>
      <c r="C36" s="191"/>
      <c r="D36" s="33"/>
      <c r="E36" s="127"/>
      <c r="F36" s="127"/>
      <c r="G36" s="127"/>
    </row>
    <row r="37" spans="1:8">
      <c r="B37" s="130" t="s">
        <v>130</v>
      </c>
      <c r="D37" s="129"/>
      <c r="F37" s="130" t="s">
        <v>132</v>
      </c>
    </row>
    <row r="38" spans="1:8">
      <c r="B38" s="128" t="s">
        <v>131</v>
      </c>
      <c r="F38" s="128" t="s">
        <v>136</v>
      </c>
    </row>
  </sheetData>
  <mergeCells count="9">
    <mergeCell ref="A1:H1"/>
    <mergeCell ref="A2:H2"/>
    <mergeCell ref="A3:H3"/>
    <mergeCell ref="G5:G6"/>
    <mergeCell ref="H5:H6"/>
    <mergeCell ref="B5:B6"/>
    <mergeCell ref="C5:C6"/>
    <mergeCell ref="F5:F6"/>
    <mergeCell ref="D5:E5"/>
  </mergeCells>
  <pageMargins left="0.70866141732283472" right="0.70866141732283472" top="0.74803149606299213" bottom="0.74803149606299213" header="0.31496062992125984" footer="0.31496062992125984"/>
  <pageSetup scale="42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POA INICIAL</vt:lpstr>
      <vt:lpstr>PROPUESTA MODIFICACIONES</vt:lpstr>
      <vt:lpstr>POA MODIFICADO 1</vt:lpstr>
      <vt:lpstr>'POA MODIFICADO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2019-09-02T20:55:19Z</cp:lastPrinted>
  <dcterms:created xsi:type="dcterms:W3CDTF">2018-03-05T18:42:59Z</dcterms:created>
  <dcterms:modified xsi:type="dcterms:W3CDTF">2019-09-02T20:56:43Z</dcterms:modified>
</cp:coreProperties>
</file>