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<sst xmlns="http://schemas.openxmlformats.org/spreadsheetml/2006/main" count="167" uniqueCount="94">
  <si>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</si>
  <si>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</si>
  <si>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</si>
  <si>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</si>
  <si>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</si>
  <si>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</si>
  <si>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</si>
  <si>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</si>
  <si>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</si>
  <si>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</si>
  <si>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</si>
  <si>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</si>
  <si>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</si>
  <si>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</si>
  <si>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</si>
  <si>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</si>
  <si>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</si>
  <si>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</si>
  <si>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</si>
  <si>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</si>
  <si>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</si>
  <si>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</si>
  <si>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</si>
  <si>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</si>
  <si>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</si>
  <si>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</si>
  <si>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</si>
  <si>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</si>
  <si>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</si>
  <si>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</si>
  <si>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</si>
  <si>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</si>
  <si>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</si>
  <si>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</si>
  <si>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</si>
  <si>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</si>
  <si>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</si>
  <si>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</si>
  <si>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</si>
  <si>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</si>
  <si>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</si>
  <si>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</si>
  <si>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</si>
  <si>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</si>
  <si>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</si>
  <si>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</si>
  <si>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</si>
  <si>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</si>
  <si>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</si>
  <si>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</si>
  <si>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</si>
  <si>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</si>
  <si>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</si>
  <si>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</si>
  <si>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</si>
  <si>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</si>
  <si>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</si>
  <si>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</si>
  <si>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</si>
  <si>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</si>
  <si>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</si>
  <si>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</si>
  <si>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</si>
  <si>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</si>
  <si>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</si>
  <si>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</si>
  <si>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</si>
  <si>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</si>
  <si>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</si>
  <si>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</si>
  <si>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</si>
  <si>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</si>
  <si>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</si>
  <si>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</si>
  <si>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</si>
  <si>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</si>
  <si>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</si>
  <si>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</si>
  <si>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</si>
  <si>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</si>
  <si>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</si>
  <si>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</si>
  <si>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</si>
  <si>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</si>
  <si>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</si>
  <si>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</si>
  <si>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</si>
  <si>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Hecelchakán (a)</t>
  </si>
  <si>
    <t>Del 1 de Enero al 30 de Junio de 2019 (b)</t>
  </si>
  <si>
    <t>2DO TRIMESTRE 2019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</si>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</sst>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/>
    </xf>
    <xf numFmtId="0" fontId="39" fillId="34" borderId="27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38100</xdr:rowOff>
    </xdr:from>
    <xdr:to>
      <xdr:col>2</xdr:col>
      <xdr:colOff>200025</xdr:colOff>
      <xdr:row>7</xdr:row>
      <xdr:rowOff>66675</xdr:rowOff>
    </xdr:to>
    <xdr:pic>
      <xdr:nvPicPr>
        <xdr:cNvPr id="1" name="Imagen 6" descr="coordinaciones"/>
        <xdr:cNvPicPr preferRelativeResize="1">
          <a:picLocks noChangeAspect="1"/>
        </xdr:cNvPicPr>
      </xdr:nvPicPr>
      <xdr:blipFill>
        <a:blip r:embed="rId1"/>
        <a:srcRect l="81640"/>
        <a:stretch>
          <a:fillRect/>
        </a:stretch>
      </xdr:blipFill>
      <xdr:spPr>
        <a:xfrm>
          <a:off x="257175" y="20955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</xdr:row>
      <xdr:rowOff>38100</xdr:rowOff>
    </xdr:from>
    <xdr:to>
      <xdr:col>8</xdr:col>
      <xdr:colOff>1009650</xdr:colOff>
      <xdr:row>7</xdr:row>
      <xdr:rowOff>57150</xdr:rowOff>
    </xdr:to>
    <xdr:pic>
      <xdr:nvPicPr>
        <xdr:cNvPr id="2" name="Imagen 5" descr="coordinaciones"/>
        <xdr:cNvPicPr preferRelativeResize="1">
          <a:picLocks noChangeAspect="1"/>
        </xdr:cNvPicPr>
      </xdr:nvPicPr>
      <xdr:blipFill>
        <a:blip r:embed="rId2"/>
        <a:srcRect l="2542" r="85310"/>
        <a:stretch>
          <a:fillRect/>
        </a:stretch>
      </xdr:blipFill>
      <xdr:spPr>
        <a:xfrm>
          <a:off x="9315450" y="209550"/>
          <a:ext cx="866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6"/>
  <sheetViews>
    <sheetView tabSelected="1" zoomScalePageLayoutView="0" workbookViewId="0" topLeftCell="A1">
      <pane ySplit="10" topLeftCell="A160" activePane="bottomLeft" state="frozen"/>
      <selection pane="topLeft" activeCell="A1" sqref="A1"/>
      <selection pane="bottomLeft" activeCell="G173" sqref="G17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89</v>
      </c>
      <c r="C2" s="37"/>
      <c r="D2" s="37"/>
      <c r="E2" s="37"/>
      <c r="F2" s="37"/>
      <c r="G2" s="37"/>
      <c r="H2" s="37"/>
      <c r="I2" s="29"/>
    </row>
    <row r="3" spans="2:9" ht="12.75">
      <c r="B3" s="30" t="s">
        <v>87</v>
      </c>
      <c r="C3" s="38"/>
      <c r="D3" s="38"/>
      <c r="E3" s="38"/>
      <c r="F3" s="38"/>
      <c r="G3" s="38"/>
      <c r="H3" s="38"/>
      <c r="I3" s="31"/>
    </row>
    <row r="4" spans="2:9" ht="12.75">
      <c r="B4" s="30" t="s">
        <v>0</v>
      </c>
      <c r="C4" s="38"/>
      <c r="D4" s="38"/>
      <c r="E4" s="38"/>
      <c r="F4" s="38"/>
      <c r="G4" s="38"/>
      <c r="H4" s="38"/>
      <c r="I4" s="31"/>
    </row>
    <row r="5" spans="2:9" ht="12.75">
      <c r="B5" s="30" t="s">
        <v>1</v>
      </c>
      <c r="C5" s="38"/>
      <c r="D5" s="38"/>
      <c r="E5" s="38"/>
      <c r="F5" s="38"/>
      <c r="G5" s="38"/>
      <c r="H5" s="38"/>
      <c r="I5" s="31"/>
    </row>
    <row r="6" spans="2:9" ht="12.75">
      <c r="B6" s="30" t="s">
        <v>88</v>
      </c>
      <c r="C6" s="38"/>
      <c r="D6" s="38"/>
      <c r="E6" s="38"/>
      <c r="F6" s="38"/>
      <c r="G6" s="38"/>
      <c r="H6" s="38"/>
      <c r="I6" s="31"/>
    </row>
    <row r="7" spans="2:9" ht="13.5" thickBot="1">
      <c r="B7" s="32" t="s">
        <v>2</v>
      </c>
      <c r="C7" s="39"/>
      <c r="D7" s="39"/>
      <c r="E7" s="39"/>
      <c r="F7" s="39"/>
      <c r="G7" s="39"/>
      <c r="H7" s="39"/>
      <c r="I7" s="33"/>
    </row>
    <row r="8" spans="2:9" ht="15.75" customHeight="1">
      <c r="B8" s="28" t="s">
        <v>3</v>
      </c>
      <c r="C8" s="29"/>
      <c r="D8" s="28" t="s">
        <v>4</v>
      </c>
      <c r="E8" s="37"/>
      <c r="F8" s="37"/>
      <c r="G8" s="37"/>
      <c r="H8" s="29"/>
      <c r="I8" s="34" t="s">
        <v>5</v>
      </c>
    </row>
    <row r="9" spans="2:9" ht="15" customHeight="1" thickBot="1">
      <c r="B9" s="30"/>
      <c r="C9" s="31"/>
      <c r="D9" s="32"/>
      <c r="E9" s="39"/>
      <c r="F9" s="39"/>
      <c r="G9" s="39"/>
      <c r="H9" s="33"/>
      <c r="I9" s="35"/>
    </row>
    <row r="10" spans="2:9" ht="26.25" thickBot="1">
      <c r="B10" s="32"/>
      <c r="C10" s="33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6"/>
    </row>
    <row r="11" spans="2:9" ht="12.75">
      <c r="B11" s="7" t="s">
        <v>11</v>
      </c>
      <c r="C11" s="8"/>
      <c r="D11" s="14">
        <f aca="true" t="shared" si="0" ref="D11:I11">D12+D20+D30+D40+D50+D60+D73+D77+D64</f>
        <v>128530973.39000002</v>
      </c>
      <c r="E11" s="14">
        <f t="shared" si="0"/>
        <v>0</v>
      </c>
      <c r="F11" s="14">
        <f t="shared" si="0"/>
        <v>128530973.39000002</v>
      </c>
      <c r="G11" s="14">
        <f t="shared" si="0"/>
        <v>56903504.6</v>
      </c>
      <c r="H11" s="14">
        <f t="shared" si="0"/>
        <v>53722497.52</v>
      </c>
      <c r="I11" s="14">
        <f t="shared" si="0"/>
        <v>71627468.79</v>
      </c>
    </row>
    <row r="12" spans="2:9" ht="12.75">
      <c r="B12" s="3" t="s">
        <v>12</v>
      </c>
      <c r="C12" s="9"/>
      <c r="D12" s="15">
        <f aca="true" t="shared" si="1" ref="D12:I12">SUM(D13:D19)</f>
        <v>60122179.42</v>
      </c>
      <c r="E12" s="15">
        <f t="shared" si="1"/>
        <v>0</v>
      </c>
      <c r="F12" s="15">
        <f t="shared" si="1"/>
        <v>60122179.42</v>
      </c>
      <c r="G12" s="15">
        <f t="shared" si="1"/>
        <v>27493034.21</v>
      </c>
      <c r="H12" s="15">
        <f t="shared" si="1"/>
        <v>24522415.130000003</v>
      </c>
      <c r="I12" s="15">
        <f t="shared" si="1"/>
        <v>32629145.209999993</v>
      </c>
    </row>
    <row r="13" spans="2:9" ht="12.75">
      <c r="B13" s="13" t="s">
        <v>13</v>
      </c>
      <c r="C13" s="11"/>
      <c r="D13" s="15">
        <v>24532833.84</v>
      </c>
      <c r="E13" s="16">
        <v>0</v>
      </c>
      <c r="F13" s="16">
        <f>D13+E13</f>
        <v>24532833.84</v>
      </c>
      <c r="G13" s="16">
        <v>12203549.9</v>
      </c>
      <c r="H13" s="16">
        <v>12203549.9</v>
      </c>
      <c r="I13" s="16">
        <f>F13-G13</f>
        <v>12329283.94</v>
      </c>
    </row>
    <row r="14" spans="2:9" ht="12.75">
      <c r="B14" s="13" t="s">
        <v>14</v>
      </c>
      <c r="C14" s="11"/>
      <c r="D14" s="15">
        <v>19635599.08</v>
      </c>
      <c r="E14" s="16">
        <v>0</v>
      </c>
      <c r="F14" s="16">
        <f aca="true" t="shared" si="2" ref="F14:F19">D14+E14</f>
        <v>19635599.08</v>
      </c>
      <c r="G14" s="16">
        <v>7947907.03</v>
      </c>
      <c r="H14" s="16">
        <v>7947907.03</v>
      </c>
      <c r="I14" s="16">
        <f aca="true" t="shared" si="3" ref="I14:I19">F14-G14</f>
        <v>11687692.049999997</v>
      </c>
    </row>
    <row r="15" spans="2:9" ht="12.75">
      <c r="B15" s="13" t="s">
        <v>15</v>
      </c>
      <c r="C15" s="11"/>
      <c r="D15" s="15">
        <v>10437696.5</v>
      </c>
      <c r="E15" s="16">
        <v>0</v>
      </c>
      <c r="F15" s="16">
        <f t="shared" si="2"/>
        <v>10437696.5</v>
      </c>
      <c r="G15" s="16">
        <v>4902143.65</v>
      </c>
      <c r="H15" s="16">
        <v>1931524.57</v>
      </c>
      <c r="I15" s="16">
        <f t="shared" si="3"/>
        <v>5535552.85</v>
      </c>
    </row>
    <row r="16" spans="2:9" ht="12.75">
      <c r="B16" s="13" t="s">
        <v>16</v>
      </c>
      <c r="C16" s="11"/>
      <c r="D16" s="15">
        <v>3576000</v>
      </c>
      <c r="E16" s="16">
        <v>0</v>
      </c>
      <c r="F16" s="16">
        <f t="shared" si="2"/>
        <v>3576000</v>
      </c>
      <c r="G16" s="16">
        <v>1515502.41</v>
      </c>
      <c r="H16" s="16">
        <v>1515502.41</v>
      </c>
      <c r="I16" s="16">
        <f t="shared" si="3"/>
        <v>2060497.59</v>
      </c>
    </row>
    <row r="17" spans="2:9" ht="12.75">
      <c r="B17" s="13" t="s">
        <v>17</v>
      </c>
      <c r="C17" s="11"/>
      <c r="D17" s="15">
        <v>1290050</v>
      </c>
      <c r="E17" s="16">
        <v>0</v>
      </c>
      <c r="F17" s="16">
        <f t="shared" si="2"/>
        <v>1290050</v>
      </c>
      <c r="G17" s="16">
        <v>247890.92</v>
      </c>
      <c r="H17" s="16">
        <v>247890.92</v>
      </c>
      <c r="I17" s="16">
        <f t="shared" si="3"/>
        <v>1042159.08</v>
      </c>
    </row>
    <row r="18" spans="2:9" ht="12.75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13" t="s">
        <v>19</v>
      </c>
      <c r="C19" s="11"/>
      <c r="D19" s="15">
        <v>650000</v>
      </c>
      <c r="E19" s="16">
        <v>0</v>
      </c>
      <c r="F19" s="16">
        <f t="shared" si="2"/>
        <v>650000</v>
      </c>
      <c r="G19" s="16">
        <v>676040.3</v>
      </c>
      <c r="H19" s="16">
        <v>676040.3</v>
      </c>
      <c r="I19" s="16">
        <f t="shared" si="3"/>
        <v>-26040.300000000047</v>
      </c>
    </row>
    <row r="20" spans="2:9" ht="12.75">
      <c r="B20" s="3" t="s">
        <v>20</v>
      </c>
      <c r="C20" s="9"/>
      <c r="D20" s="15">
        <f aca="true" t="shared" si="4" ref="D20:I20">SUM(D21:D29)</f>
        <v>8517398.05</v>
      </c>
      <c r="E20" s="15">
        <f t="shared" si="4"/>
        <v>0</v>
      </c>
      <c r="F20" s="15">
        <f t="shared" si="4"/>
        <v>8517398.05</v>
      </c>
      <c r="G20" s="15">
        <f t="shared" si="4"/>
        <v>7797356.09</v>
      </c>
      <c r="H20" s="15">
        <f t="shared" si="4"/>
        <v>7736928.09</v>
      </c>
      <c r="I20" s="15">
        <f t="shared" si="4"/>
        <v>720041.96</v>
      </c>
    </row>
    <row r="21" spans="2:9" ht="12.75">
      <c r="B21" s="13" t="s">
        <v>21</v>
      </c>
      <c r="C21" s="11"/>
      <c r="D21" s="15">
        <v>1091199.08</v>
      </c>
      <c r="E21" s="16">
        <v>0</v>
      </c>
      <c r="F21" s="15">
        <f aca="true" t="shared" si="5" ref="F21:F29">D21+E21</f>
        <v>1091199.08</v>
      </c>
      <c r="G21" s="16">
        <v>1276059.56</v>
      </c>
      <c r="H21" s="16">
        <v>1276059.56</v>
      </c>
      <c r="I21" s="16">
        <f>F21-G21</f>
        <v>-184860.47999999998</v>
      </c>
    </row>
    <row r="22" spans="2:9" ht="12.75">
      <c r="B22" s="13" t="s">
        <v>22</v>
      </c>
      <c r="C22" s="11"/>
      <c r="D22" s="15">
        <v>507545.58</v>
      </c>
      <c r="E22" s="16">
        <v>0</v>
      </c>
      <c r="F22" s="15">
        <f t="shared" si="5"/>
        <v>507545.58</v>
      </c>
      <c r="G22" s="16">
        <v>1210280.16</v>
      </c>
      <c r="H22" s="16">
        <v>1149852.16</v>
      </c>
      <c r="I22" s="16">
        <f aca="true" t="shared" si="6" ref="I22:I84">F22-G22</f>
        <v>-702734.5799999998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1364753.39</v>
      </c>
      <c r="E24" s="16">
        <v>0</v>
      </c>
      <c r="F24" s="15">
        <f t="shared" si="5"/>
        <v>1364753.39</v>
      </c>
      <c r="G24" s="16">
        <v>2135138.93</v>
      </c>
      <c r="H24" s="16">
        <v>2135138.93</v>
      </c>
      <c r="I24" s="16">
        <f t="shared" si="6"/>
        <v>-770385.5400000003</v>
      </c>
    </row>
    <row r="25" spans="2:9" ht="12.75">
      <c r="B25" s="13" t="s">
        <v>25</v>
      </c>
      <c r="C25" s="11"/>
      <c r="D25" s="15">
        <v>451250</v>
      </c>
      <c r="E25" s="16">
        <v>0</v>
      </c>
      <c r="F25" s="15">
        <f t="shared" si="5"/>
        <v>451250</v>
      </c>
      <c r="G25" s="16">
        <v>423715.14</v>
      </c>
      <c r="H25" s="16">
        <v>423715.14</v>
      </c>
      <c r="I25" s="16">
        <f t="shared" si="6"/>
        <v>27534.859999999986</v>
      </c>
    </row>
    <row r="26" spans="2:9" ht="12.75">
      <c r="B26" s="13" t="s">
        <v>26</v>
      </c>
      <c r="C26" s="11"/>
      <c r="D26" s="15">
        <v>3918650</v>
      </c>
      <c r="E26" s="16">
        <v>0</v>
      </c>
      <c r="F26" s="15">
        <f t="shared" si="5"/>
        <v>3918650</v>
      </c>
      <c r="G26" s="16">
        <v>2299147.78</v>
      </c>
      <c r="H26" s="16">
        <v>2299147.78</v>
      </c>
      <c r="I26" s="16">
        <f t="shared" si="6"/>
        <v>1619502.2200000002</v>
      </c>
    </row>
    <row r="27" spans="2:9" ht="12.75">
      <c r="B27" s="13" t="s">
        <v>27</v>
      </c>
      <c r="C27" s="11"/>
      <c r="D27" s="15">
        <v>624000</v>
      </c>
      <c r="E27" s="16">
        <v>0</v>
      </c>
      <c r="F27" s="15">
        <f t="shared" si="5"/>
        <v>624000</v>
      </c>
      <c r="G27" s="16">
        <v>182074.39</v>
      </c>
      <c r="H27" s="16">
        <v>182074.39</v>
      </c>
      <c r="I27" s="16">
        <f t="shared" si="6"/>
        <v>441925.61</v>
      </c>
    </row>
    <row r="28" spans="2:9" ht="12.75">
      <c r="B28" s="13" t="s">
        <v>28</v>
      </c>
      <c r="C28" s="11"/>
      <c r="D28" s="15">
        <v>0</v>
      </c>
      <c r="E28" s="16">
        <v>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ht="12.75">
      <c r="B29" s="13" t="s">
        <v>29</v>
      </c>
      <c r="C29" s="11"/>
      <c r="D29" s="15">
        <v>560000</v>
      </c>
      <c r="E29" s="16">
        <v>0</v>
      </c>
      <c r="F29" s="15">
        <f t="shared" si="5"/>
        <v>560000</v>
      </c>
      <c r="G29" s="16">
        <v>270940.13</v>
      </c>
      <c r="H29" s="16">
        <v>270940.13</v>
      </c>
      <c r="I29" s="16">
        <f t="shared" si="6"/>
        <v>289059.87</v>
      </c>
    </row>
    <row r="30" spans="2:9" ht="12.75">
      <c r="B30" s="3" t="s">
        <v>30</v>
      </c>
      <c r="C30" s="9"/>
      <c r="D30" s="15">
        <f aca="true" t="shared" si="7" ref="D30:I30">SUM(D31:D39)</f>
        <v>10980574.18</v>
      </c>
      <c r="E30" s="15">
        <f t="shared" si="7"/>
        <v>0</v>
      </c>
      <c r="F30" s="15">
        <f t="shared" si="7"/>
        <v>10980574.18</v>
      </c>
      <c r="G30" s="15">
        <f t="shared" si="7"/>
        <v>6081008.340000001</v>
      </c>
      <c r="H30" s="15">
        <f t="shared" si="7"/>
        <v>6081008.340000001</v>
      </c>
      <c r="I30" s="15">
        <f t="shared" si="7"/>
        <v>4899565.84</v>
      </c>
    </row>
    <row r="31" spans="2:9" ht="12.75">
      <c r="B31" s="13" t="s">
        <v>31</v>
      </c>
      <c r="C31" s="11"/>
      <c r="D31" s="15">
        <v>3589312.33</v>
      </c>
      <c r="E31" s="16">
        <v>0</v>
      </c>
      <c r="F31" s="15">
        <f aca="true" t="shared" si="8" ref="F31:F39">D31+E31</f>
        <v>3589312.33</v>
      </c>
      <c r="G31" s="16">
        <v>235272.19</v>
      </c>
      <c r="H31" s="16">
        <v>235272.19</v>
      </c>
      <c r="I31" s="16">
        <f t="shared" si="6"/>
        <v>3354040.14</v>
      </c>
    </row>
    <row r="32" spans="2:9" ht="12.75">
      <c r="B32" s="13" t="s">
        <v>32</v>
      </c>
      <c r="C32" s="11"/>
      <c r="D32" s="15">
        <v>693861.78</v>
      </c>
      <c r="E32" s="16">
        <v>0</v>
      </c>
      <c r="F32" s="15">
        <f t="shared" si="8"/>
        <v>693861.78</v>
      </c>
      <c r="G32" s="16">
        <v>622985.12</v>
      </c>
      <c r="H32" s="16">
        <v>622985.12</v>
      </c>
      <c r="I32" s="16">
        <f t="shared" si="6"/>
        <v>70876.66000000003</v>
      </c>
    </row>
    <row r="33" spans="2:9" ht="12.75">
      <c r="B33" s="13" t="s">
        <v>33</v>
      </c>
      <c r="C33" s="11"/>
      <c r="D33" s="15">
        <v>1838320</v>
      </c>
      <c r="E33" s="16">
        <v>0</v>
      </c>
      <c r="F33" s="15">
        <f t="shared" si="8"/>
        <v>1838320</v>
      </c>
      <c r="G33" s="16">
        <v>619426.15</v>
      </c>
      <c r="H33" s="16">
        <v>619426.15</v>
      </c>
      <c r="I33" s="16">
        <f t="shared" si="6"/>
        <v>1218893.85</v>
      </c>
    </row>
    <row r="34" spans="2:9" ht="12.75">
      <c r="B34" s="13" t="s">
        <v>34</v>
      </c>
      <c r="C34" s="11"/>
      <c r="D34" s="15">
        <v>215000</v>
      </c>
      <c r="E34" s="16">
        <v>0</v>
      </c>
      <c r="F34" s="15">
        <f t="shared" si="8"/>
        <v>215000</v>
      </c>
      <c r="G34" s="16">
        <v>108786.19</v>
      </c>
      <c r="H34" s="16">
        <v>108786.19</v>
      </c>
      <c r="I34" s="16">
        <f t="shared" si="6"/>
        <v>106213.81</v>
      </c>
    </row>
    <row r="35" spans="2:9" ht="12.75">
      <c r="B35" s="13" t="s">
        <v>35</v>
      </c>
      <c r="C35" s="11"/>
      <c r="D35" s="15">
        <v>854850</v>
      </c>
      <c r="E35" s="16">
        <v>0</v>
      </c>
      <c r="F35" s="15">
        <f t="shared" si="8"/>
        <v>854850</v>
      </c>
      <c r="G35" s="16">
        <v>458608.05</v>
      </c>
      <c r="H35" s="16">
        <v>458608.05</v>
      </c>
      <c r="I35" s="16">
        <f t="shared" si="6"/>
        <v>396241.95</v>
      </c>
    </row>
    <row r="36" spans="2:9" ht="12.75">
      <c r="B36" s="13" t="s">
        <v>36</v>
      </c>
      <c r="C36" s="11"/>
      <c r="D36" s="15">
        <v>354000</v>
      </c>
      <c r="E36" s="16">
        <v>0</v>
      </c>
      <c r="F36" s="15">
        <f t="shared" si="8"/>
        <v>354000</v>
      </c>
      <c r="G36" s="16">
        <v>222936</v>
      </c>
      <c r="H36" s="16">
        <v>222936</v>
      </c>
      <c r="I36" s="16">
        <f t="shared" si="6"/>
        <v>131064</v>
      </c>
    </row>
    <row r="37" spans="2:9" ht="12.75">
      <c r="B37" s="13" t="s">
        <v>37</v>
      </c>
      <c r="C37" s="11"/>
      <c r="D37" s="15">
        <v>159740.78</v>
      </c>
      <c r="E37" s="16">
        <v>0</v>
      </c>
      <c r="F37" s="15">
        <f t="shared" si="8"/>
        <v>159740.78</v>
      </c>
      <c r="G37" s="16">
        <v>23581.9</v>
      </c>
      <c r="H37" s="16">
        <v>23581.9</v>
      </c>
      <c r="I37" s="16">
        <f t="shared" si="6"/>
        <v>136158.88</v>
      </c>
    </row>
    <row r="38" spans="2:9" ht="12.75">
      <c r="B38" s="13" t="s">
        <v>38</v>
      </c>
      <c r="C38" s="11"/>
      <c r="D38" s="15">
        <v>1521639.94</v>
      </c>
      <c r="E38" s="16">
        <v>0</v>
      </c>
      <c r="F38" s="15">
        <f t="shared" si="8"/>
        <v>1521639.94</v>
      </c>
      <c r="G38" s="16">
        <v>2616767.46</v>
      </c>
      <c r="H38" s="16">
        <v>2616767.46</v>
      </c>
      <c r="I38" s="16">
        <f t="shared" si="6"/>
        <v>-1095127.52</v>
      </c>
    </row>
    <row r="39" spans="2:9" ht="12.75">
      <c r="B39" s="13" t="s">
        <v>39</v>
      </c>
      <c r="C39" s="11"/>
      <c r="D39" s="15">
        <v>1753849.35</v>
      </c>
      <c r="E39" s="16">
        <v>0</v>
      </c>
      <c r="F39" s="15">
        <f t="shared" si="8"/>
        <v>1753849.35</v>
      </c>
      <c r="G39" s="16">
        <v>1172645.28</v>
      </c>
      <c r="H39" s="16">
        <v>1172645.28</v>
      </c>
      <c r="I39" s="16">
        <f t="shared" si="6"/>
        <v>581204.0700000001</v>
      </c>
    </row>
    <row r="40" spans="2:9" ht="25.5" customHeight="1">
      <c r="B40" s="26" t="s">
        <v>40</v>
      </c>
      <c r="C40" s="27"/>
      <c r="D40" s="15">
        <f aca="true" t="shared" si="9" ref="D40:I40">SUM(D41:D49)</f>
        <v>17908866.740000002</v>
      </c>
      <c r="E40" s="15">
        <f t="shared" si="9"/>
        <v>0</v>
      </c>
      <c r="F40" s="15">
        <f>SUM(F41:F49)</f>
        <v>17908866.740000002</v>
      </c>
      <c r="G40" s="15">
        <f t="shared" si="9"/>
        <v>13527418.76</v>
      </c>
      <c r="H40" s="15">
        <f t="shared" si="9"/>
        <v>13527418.76</v>
      </c>
      <c r="I40" s="15">
        <f t="shared" si="9"/>
        <v>4381447.98</v>
      </c>
    </row>
    <row r="41" spans="2:9" ht="12.75">
      <c r="B41" s="13" t="s">
        <v>41</v>
      </c>
      <c r="C41" s="11"/>
      <c r="D41" s="15">
        <v>7200000</v>
      </c>
      <c r="E41" s="16">
        <v>0</v>
      </c>
      <c r="F41" s="15">
        <f>D41+E41</f>
        <v>7200000</v>
      </c>
      <c r="G41" s="16">
        <v>3600000</v>
      </c>
      <c r="H41" s="16">
        <v>3600000</v>
      </c>
      <c r="I41" s="16">
        <f t="shared" si="6"/>
        <v>3600000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2500000</v>
      </c>
      <c r="E43" s="16">
        <v>0</v>
      </c>
      <c r="F43" s="15">
        <f t="shared" si="10"/>
        <v>2500000</v>
      </c>
      <c r="G43" s="16">
        <v>0</v>
      </c>
      <c r="H43" s="16">
        <v>0</v>
      </c>
      <c r="I43" s="16">
        <f t="shared" si="6"/>
        <v>2500000</v>
      </c>
    </row>
    <row r="44" spans="2:9" ht="12.75">
      <c r="B44" s="13" t="s">
        <v>44</v>
      </c>
      <c r="C44" s="11"/>
      <c r="D44" s="15">
        <v>3344000.74</v>
      </c>
      <c r="E44" s="16">
        <v>0</v>
      </c>
      <c r="F44" s="15">
        <f t="shared" si="10"/>
        <v>3344000.74</v>
      </c>
      <c r="G44" s="16">
        <v>7574266.9</v>
      </c>
      <c r="H44" s="16">
        <v>7574266.9</v>
      </c>
      <c r="I44" s="16">
        <f t="shared" si="6"/>
        <v>-4230266.16</v>
      </c>
    </row>
    <row r="45" spans="2:9" ht="12.75">
      <c r="B45" s="13" t="s">
        <v>45</v>
      </c>
      <c r="C45" s="11"/>
      <c r="D45" s="15">
        <v>4864866</v>
      </c>
      <c r="E45" s="16">
        <v>0</v>
      </c>
      <c r="F45" s="15">
        <f t="shared" si="10"/>
        <v>4864866</v>
      </c>
      <c r="G45" s="16">
        <v>2353151.86</v>
      </c>
      <c r="H45" s="16">
        <v>2353151.86</v>
      </c>
      <c r="I45" s="16">
        <f t="shared" si="6"/>
        <v>2511714.14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26" t="s">
        <v>50</v>
      </c>
      <c r="C50" s="27"/>
      <c r="D50" s="15">
        <f aca="true" t="shared" si="11" ref="D50:I50">SUM(D51:D59)</f>
        <v>1879963.6600000001</v>
      </c>
      <c r="E50" s="15">
        <f t="shared" si="11"/>
        <v>0</v>
      </c>
      <c r="F50" s="15">
        <f t="shared" si="11"/>
        <v>1879963.6600000001</v>
      </c>
      <c r="G50" s="15">
        <f t="shared" si="11"/>
        <v>597537.5700000001</v>
      </c>
      <c r="H50" s="15">
        <f t="shared" si="11"/>
        <v>447577.57</v>
      </c>
      <c r="I50" s="15">
        <f t="shared" si="11"/>
        <v>1282426.0899999999</v>
      </c>
    </row>
    <row r="51" spans="2:9" ht="12.75">
      <c r="B51" s="13" t="s">
        <v>51</v>
      </c>
      <c r="C51" s="11"/>
      <c r="D51" s="15">
        <v>684963.66</v>
      </c>
      <c r="E51" s="16">
        <v>0</v>
      </c>
      <c r="F51" s="15">
        <f t="shared" si="10"/>
        <v>684963.66</v>
      </c>
      <c r="G51" s="16">
        <v>39035.28</v>
      </c>
      <c r="H51" s="16">
        <v>39035.28</v>
      </c>
      <c r="I51" s="16">
        <f t="shared" si="6"/>
        <v>645928.38</v>
      </c>
    </row>
    <row r="52" spans="2:9" ht="12.75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>
        <v>0</v>
      </c>
      <c r="E54" s="16">
        <v>0</v>
      </c>
      <c r="F54" s="15">
        <f t="shared" si="10"/>
        <v>0</v>
      </c>
      <c r="G54" s="16">
        <v>499960</v>
      </c>
      <c r="H54" s="16">
        <v>350000</v>
      </c>
      <c r="I54" s="16">
        <f t="shared" si="6"/>
        <v>-499960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665000</v>
      </c>
      <c r="E56" s="16">
        <v>0</v>
      </c>
      <c r="F56" s="15">
        <f t="shared" si="10"/>
        <v>665000</v>
      </c>
      <c r="G56" s="16">
        <v>20842.29</v>
      </c>
      <c r="H56" s="16">
        <v>20842.29</v>
      </c>
      <c r="I56" s="16">
        <f t="shared" si="6"/>
        <v>644157.71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>
        <v>500000</v>
      </c>
      <c r="E58" s="16">
        <v>0</v>
      </c>
      <c r="F58" s="15">
        <f t="shared" si="10"/>
        <v>500000</v>
      </c>
      <c r="G58" s="16">
        <v>0</v>
      </c>
      <c r="H58" s="16">
        <v>0</v>
      </c>
      <c r="I58" s="16">
        <f t="shared" si="6"/>
        <v>500000</v>
      </c>
    </row>
    <row r="59" spans="2:9" ht="12.75">
      <c r="B59" s="13" t="s">
        <v>59</v>
      </c>
      <c r="C59" s="11"/>
      <c r="D59" s="15">
        <v>30000</v>
      </c>
      <c r="E59" s="16">
        <v>0</v>
      </c>
      <c r="F59" s="15">
        <f t="shared" si="10"/>
        <v>30000</v>
      </c>
      <c r="G59" s="16">
        <v>37700</v>
      </c>
      <c r="H59" s="16">
        <v>37700</v>
      </c>
      <c r="I59" s="16">
        <f t="shared" si="6"/>
        <v>-7700</v>
      </c>
    </row>
    <row r="60" spans="2:9" ht="12.75">
      <c r="B60" s="3" t="s">
        <v>60</v>
      </c>
      <c r="C60" s="9"/>
      <c r="D60" s="15">
        <f>SUM(D61:D63)</f>
        <v>28621991.34</v>
      </c>
      <c r="E60" s="15">
        <f>SUM(E61:E63)</f>
        <v>0</v>
      </c>
      <c r="F60" s="15">
        <f>SUM(F61:F63)</f>
        <v>28621991.34</v>
      </c>
      <c r="G60" s="15">
        <f>SUM(G61:G63)</f>
        <v>0</v>
      </c>
      <c r="H60" s="15">
        <f>SUM(H61:H63)</f>
        <v>0</v>
      </c>
      <c r="I60" s="16">
        <f t="shared" si="6"/>
        <v>28621991.34</v>
      </c>
    </row>
    <row r="61" spans="2:9" ht="12.75">
      <c r="B61" s="13" t="s">
        <v>61</v>
      </c>
      <c r="C61" s="11"/>
      <c r="D61" s="15">
        <v>28621991.34</v>
      </c>
      <c r="E61" s="16">
        <v>0</v>
      </c>
      <c r="F61" s="15">
        <f t="shared" si="10"/>
        <v>28621991.34</v>
      </c>
      <c r="G61" s="16">
        <v>0</v>
      </c>
      <c r="H61" s="16">
        <v>0</v>
      </c>
      <c r="I61" s="16">
        <f t="shared" si="6"/>
        <v>28621991.34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26" t="s">
        <v>64</v>
      </c>
      <c r="C64" s="27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500000</v>
      </c>
      <c r="E77" s="15">
        <f>SUM(E78:E84)</f>
        <v>0</v>
      </c>
      <c r="F77" s="15">
        <f>SUM(F78:F84)</f>
        <v>500000</v>
      </c>
      <c r="G77" s="15">
        <f>SUM(G78:G84)</f>
        <v>1407149.63</v>
      </c>
      <c r="H77" s="15">
        <f>SUM(H78:H84)</f>
        <v>1407149.63</v>
      </c>
      <c r="I77" s="16">
        <f t="shared" si="6"/>
        <v>-907149.6299999999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500000</v>
      </c>
      <c r="E84" s="16">
        <v>0</v>
      </c>
      <c r="F84" s="15">
        <f t="shared" si="10"/>
        <v>500000</v>
      </c>
      <c r="G84" s="16">
        <v>1407149.63</v>
      </c>
      <c r="H84" s="16">
        <v>1407149.63</v>
      </c>
      <c r="I84" s="16">
        <f t="shared" si="6"/>
        <v>-907149.6299999999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29443478.61</v>
      </c>
      <c r="E86" s="21">
        <f>E87+E105+E95+E115+E125+E135+E139+E148+E152</f>
        <v>0</v>
      </c>
      <c r="F86" s="21">
        <f t="shared" si="12"/>
        <v>29443478.61</v>
      </c>
      <c r="G86" s="21">
        <f>G87+G105+G95+G115+G125+G135+G139+G148+G152</f>
        <v>16145052.520000001</v>
      </c>
      <c r="H86" s="21">
        <f>H87+H105+H95+H115+H125+H135+H139+H148+H152</f>
        <v>15778746.88</v>
      </c>
      <c r="I86" s="21">
        <f t="shared" si="12"/>
        <v>13298426.090000004</v>
      </c>
    </row>
    <row r="87" spans="2:9" ht="12.75">
      <c r="B87" s="3" t="s">
        <v>12</v>
      </c>
      <c r="C87" s="9"/>
      <c r="D87" s="15">
        <f>SUM(D88:D94)</f>
        <v>7005726.49</v>
      </c>
      <c r="E87" s="15">
        <f>SUM(E88:E94)</f>
        <v>0</v>
      </c>
      <c r="F87" s="15">
        <f>SUM(F88:F94)</f>
        <v>7005726.49</v>
      </c>
      <c r="G87" s="15">
        <f>SUM(G88:G94)</f>
        <v>3877185.1300000004</v>
      </c>
      <c r="H87" s="15">
        <f>SUM(H88:H94)</f>
        <v>3510879.49</v>
      </c>
      <c r="I87" s="16">
        <f aca="true" t="shared" si="13" ref="I87:I150">F87-G87</f>
        <v>3128541.36</v>
      </c>
    </row>
    <row r="88" spans="2:9" ht="12.75">
      <c r="B88" s="13" t="s">
        <v>13</v>
      </c>
      <c r="C88" s="11"/>
      <c r="D88" s="15">
        <v>5459511.48</v>
      </c>
      <c r="E88" s="16">
        <v>0</v>
      </c>
      <c r="F88" s="15">
        <f aca="true" t="shared" si="14" ref="F88:F104">D88+E88</f>
        <v>5459511.48</v>
      </c>
      <c r="G88" s="16">
        <v>2772180.72</v>
      </c>
      <c r="H88" s="16">
        <v>2772180.72</v>
      </c>
      <c r="I88" s="16">
        <f t="shared" si="13"/>
        <v>2687330.7600000002</v>
      </c>
    </row>
    <row r="89" spans="2:9" ht="12.75">
      <c r="B89" s="13" t="s">
        <v>14</v>
      </c>
      <c r="C89" s="11"/>
      <c r="D89" s="15">
        <v>0</v>
      </c>
      <c r="E89" s="16">
        <v>0</v>
      </c>
      <c r="F89" s="15">
        <f t="shared" si="14"/>
        <v>0</v>
      </c>
      <c r="G89" s="16">
        <v>256373.1</v>
      </c>
      <c r="H89" s="16">
        <v>256373.1</v>
      </c>
      <c r="I89" s="16">
        <f t="shared" si="13"/>
        <v>-256373.1</v>
      </c>
    </row>
    <row r="90" spans="2:9" ht="12.75">
      <c r="B90" s="13" t="s">
        <v>15</v>
      </c>
      <c r="C90" s="11"/>
      <c r="D90" s="15">
        <v>1546215.01</v>
      </c>
      <c r="E90" s="16">
        <v>0</v>
      </c>
      <c r="F90" s="15">
        <f t="shared" si="14"/>
        <v>1546215.01</v>
      </c>
      <c r="G90" s="16">
        <v>748131.31</v>
      </c>
      <c r="H90" s="16">
        <v>381825.67</v>
      </c>
      <c r="I90" s="16">
        <f t="shared" si="13"/>
        <v>798083.7</v>
      </c>
    </row>
    <row r="91" spans="2:9" ht="12.75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0</v>
      </c>
      <c r="E94" s="16">
        <v>0</v>
      </c>
      <c r="F94" s="15">
        <f t="shared" si="14"/>
        <v>0</v>
      </c>
      <c r="G94" s="16">
        <v>100500</v>
      </c>
      <c r="H94" s="16">
        <v>100500</v>
      </c>
      <c r="I94" s="16">
        <f t="shared" si="13"/>
        <v>-100500</v>
      </c>
    </row>
    <row r="95" spans="2:9" ht="12.75">
      <c r="B95" s="3" t="s">
        <v>20</v>
      </c>
      <c r="C95" s="9"/>
      <c r="D95" s="15">
        <f>SUM(D96:D104)</f>
        <v>638498.06</v>
      </c>
      <c r="E95" s="15">
        <f>SUM(E96:E104)</f>
        <v>0</v>
      </c>
      <c r="F95" s="15">
        <f>SUM(F96:F104)</f>
        <v>638498.06</v>
      </c>
      <c r="G95" s="15">
        <f>SUM(G96:G104)</f>
        <v>965473.0100000001</v>
      </c>
      <c r="H95" s="15">
        <f>SUM(H96:H104)</f>
        <v>965473.0100000001</v>
      </c>
      <c r="I95" s="16">
        <f t="shared" si="13"/>
        <v>-326974.95000000007</v>
      </c>
    </row>
    <row r="96" spans="2:9" ht="12.75">
      <c r="B96" s="13" t="s">
        <v>21</v>
      </c>
      <c r="C96" s="11"/>
      <c r="D96" s="15">
        <v>91199.08</v>
      </c>
      <c r="E96" s="16">
        <v>0</v>
      </c>
      <c r="F96" s="15">
        <f t="shared" si="14"/>
        <v>91199.08</v>
      </c>
      <c r="G96" s="16">
        <v>16261.77</v>
      </c>
      <c r="H96" s="16">
        <v>16261.77</v>
      </c>
      <c r="I96" s="16">
        <f t="shared" si="13"/>
        <v>74937.31</v>
      </c>
    </row>
    <row r="97" spans="2:9" ht="12.75">
      <c r="B97" s="13" t="s">
        <v>22</v>
      </c>
      <c r="C97" s="11"/>
      <c r="D97" s="15">
        <v>57545.59</v>
      </c>
      <c r="E97" s="16">
        <v>0</v>
      </c>
      <c r="F97" s="15">
        <f t="shared" si="14"/>
        <v>57545.59</v>
      </c>
      <c r="G97" s="16">
        <v>6713.25</v>
      </c>
      <c r="H97" s="16">
        <v>6713.25</v>
      </c>
      <c r="I97" s="16">
        <f t="shared" si="13"/>
        <v>50832.34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109253.39</v>
      </c>
      <c r="E99" s="16">
        <v>0</v>
      </c>
      <c r="F99" s="15">
        <f t="shared" si="14"/>
        <v>109253.39</v>
      </c>
      <c r="G99" s="16">
        <v>444100.27</v>
      </c>
      <c r="H99" s="16">
        <v>444100.27</v>
      </c>
      <c r="I99" s="16">
        <f t="shared" si="13"/>
        <v>-334846.88</v>
      </c>
    </row>
    <row r="100" spans="2:9" ht="12.75">
      <c r="B100" s="13" t="s">
        <v>25</v>
      </c>
      <c r="C100" s="11"/>
      <c r="D100" s="15">
        <v>31250</v>
      </c>
      <c r="E100" s="16">
        <v>0</v>
      </c>
      <c r="F100" s="15">
        <f t="shared" si="14"/>
        <v>31250</v>
      </c>
      <c r="G100" s="16">
        <v>139</v>
      </c>
      <c r="H100" s="16">
        <v>139</v>
      </c>
      <c r="I100" s="16">
        <f t="shared" si="13"/>
        <v>31111</v>
      </c>
    </row>
    <row r="101" spans="2:9" ht="12.75">
      <c r="B101" s="13" t="s">
        <v>26</v>
      </c>
      <c r="C101" s="11"/>
      <c r="D101" s="15">
        <v>285250</v>
      </c>
      <c r="E101" s="16">
        <v>0</v>
      </c>
      <c r="F101" s="15">
        <f t="shared" si="14"/>
        <v>285250</v>
      </c>
      <c r="G101" s="16">
        <v>22344</v>
      </c>
      <c r="H101" s="16">
        <v>22344</v>
      </c>
      <c r="I101" s="16">
        <f t="shared" si="13"/>
        <v>262906</v>
      </c>
    </row>
    <row r="102" spans="2:9" ht="12.75">
      <c r="B102" s="13" t="s">
        <v>27</v>
      </c>
      <c r="C102" s="11"/>
      <c r="D102" s="15">
        <v>44000</v>
      </c>
      <c r="E102" s="16">
        <v>0</v>
      </c>
      <c r="F102" s="15">
        <f t="shared" si="14"/>
        <v>44000</v>
      </c>
      <c r="G102" s="16">
        <v>469276.05</v>
      </c>
      <c r="H102" s="16">
        <v>469276.05</v>
      </c>
      <c r="I102" s="16">
        <f t="shared" si="13"/>
        <v>-425276.05</v>
      </c>
    </row>
    <row r="103" spans="2:9" ht="12.75">
      <c r="B103" s="13" t="s">
        <v>28</v>
      </c>
      <c r="C103" s="11"/>
      <c r="D103" s="15">
        <v>0</v>
      </c>
      <c r="E103" s="16">
        <v>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>
      <c r="B104" s="13" t="s">
        <v>29</v>
      </c>
      <c r="C104" s="11"/>
      <c r="D104" s="15">
        <v>20000</v>
      </c>
      <c r="E104" s="16">
        <v>0</v>
      </c>
      <c r="F104" s="15">
        <f t="shared" si="14"/>
        <v>20000</v>
      </c>
      <c r="G104" s="16">
        <v>6638.67</v>
      </c>
      <c r="H104" s="16">
        <v>6638.67</v>
      </c>
      <c r="I104" s="16">
        <f t="shared" si="13"/>
        <v>13361.33</v>
      </c>
    </row>
    <row r="105" spans="2:9" ht="12.75">
      <c r="B105" s="3" t="s">
        <v>30</v>
      </c>
      <c r="C105" s="9"/>
      <c r="D105" s="15">
        <f>SUM(D106:D114)</f>
        <v>20500253.320000004</v>
      </c>
      <c r="E105" s="15">
        <f>SUM(E106:E114)</f>
        <v>0</v>
      </c>
      <c r="F105" s="15">
        <f>SUM(F106:F114)</f>
        <v>20500253.320000004</v>
      </c>
      <c r="G105" s="15">
        <f>SUM(G106:G114)</f>
        <v>8634933.32</v>
      </c>
      <c r="H105" s="15">
        <f>SUM(H106:H114)</f>
        <v>8634933.32</v>
      </c>
      <c r="I105" s="16">
        <f t="shared" si="13"/>
        <v>11865320.000000004</v>
      </c>
    </row>
    <row r="106" spans="2:9" ht="12.75">
      <c r="B106" s="13" t="s">
        <v>31</v>
      </c>
      <c r="C106" s="11"/>
      <c r="D106" s="15">
        <v>18976614.26</v>
      </c>
      <c r="E106" s="16">
        <v>0</v>
      </c>
      <c r="F106" s="16">
        <f>D106+E106</f>
        <v>18976614.26</v>
      </c>
      <c r="G106" s="16">
        <v>8000580</v>
      </c>
      <c r="H106" s="16">
        <v>8000580</v>
      </c>
      <c r="I106" s="16">
        <f t="shared" si="13"/>
        <v>10976034.260000002</v>
      </c>
    </row>
    <row r="107" spans="2:9" ht="12.75">
      <c r="B107" s="13" t="s">
        <v>32</v>
      </c>
      <c r="C107" s="11"/>
      <c r="D107" s="15">
        <v>915558.99</v>
      </c>
      <c r="E107" s="16">
        <v>0</v>
      </c>
      <c r="F107" s="16">
        <f aca="true" t="shared" si="15" ref="F107:F114">D107+E107</f>
        <v>915558.99</v>
      </c>
      <c r="G107" s="16">
        <v>455377.72</v>
      </c>
      <c r="H107" s="16">
        <v>455377.72</v>
      </c>
      <c r="I107" s="16">
        <f t="shared" si="13"/>
        <v>460181.27</v>
      </c>
    </row>
    <row r="108" spans="2:9" ht="12.75">
      <c r="B108" s="13" t="s">
        <v>33</v>
      </c>
      <c r="C108" s="11"/>
      <c r="D108" s="15">
        <v>0</v>
      </c>
      <c r="E108" s="16">
        <v>0</v>
      </c>
      <c r="F108" s="16">
        <f t="shared" si="15"/>
        <v>0</v>
      </c>
      <c r="G108" s="16">
        <v>5220</v>
      </c>
      <c r="H108" s="16">
        <v>5220</v>
      </c>
      <c r="I108" s="16">
        <f t="shared" si="13"/>
        <v>-5220</v>
      </c>
    </row>
    <row r="109" spans="2:9" ht="12.75">
      <c r="B109" s="13" t="s">
        <v>34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35</v>
      </c>
      <c r="C110" s="11"/>
      <c r="D110" s="15">
        <v>134850</v>
      </c>
      <c r="E110" s="16">
        <v>0</v>
      </c>
      <c r="F110" s="16">
        <f t="shared" si="15"/>
        <v>134850</v>
      </c>
      <c r="G110" s="16">
        <v>1740</v>
      </c>
      <c r="H110" s="16">
        <v>1740</v>
      </c>
      <c r="I110" s="16">
        <f t="shared" si="13"/>
        <v>133110</v>
      </c>
    </row>
    <row r="111" spans="2:9" ht="12.75">
      <c r="B111" s="13" t="s">
        <v>36</v>
      </c>
      <c r="C111" s="11"/>
      <c r="D111" s="15">
        <v>4000</v>
      </c>
      <c r="E111" s="16">
        <v>0</v>
      </c>
      <c r="F111" s="16">
        <f t="shared" si="15"/>
        <v>4000</v>
      </c>
      <c r="G111" s="16">
        <v>0</v>
      </c>
      <c r="H111" s="16">
        <v>0</v>
      </c>
      <c r="I111" s="16">
        <f t="shared" si="13"/>
        <v>4000</v>
      </c>
    </row>
    <row r="112" spans="2:9" ht="12.75">
      <c r="B112" s="13" t="s">
        <v>37</v>
      </c>
      <c r="C112" s="11"/>
      <c r="D112" s="15">
        <v>118740.78</v>
      </c>
      <c r="E112" s="16">
        <v>0</v>
      </c>
      <c r="F112" s="16">
        <f t="shared" si="15"/>
        <v>118740.78</v>
      </c>
      <c r="G112" s="16">
        <v>0</v>
      </c>
      <c r="H112" s="16">
        <v>0</v>
      </c>
      <c r="I112" s="16">
        <f t="shared" si="13"/>
        <v>118740.78</v>
      </c>
    </row>
    <row r="113" spans="2:9" ht="12.75">
      <c r="B113" s="13" t="s">
        <v>38</v>
      </c>
      <c r="C113" s="11"/>
      <c r="D113" s="15">
        <v>266639.94</v>
      </c>
      <c r="E113" s="16">
        <v>0</v>
      </c>
      <c r="F113" s="16">
        <f t="shared" si="15"/>
        <v>266639.94</v>
      </c>
      <c r="G113" s="16">
        <v>172015.6</v>
      </c>
      <c r="H113" s="16">
        <v>172015.6</v>
      </c>
      <c r="I113" s="16">
        <f t="shared" si="13"/>
        <v>94624.34</v>
      </c>
    </row>
    <row r="114" spans="2:9" ht="12.75">
      <c r="B114" s="13" t="s">
        <v>39</v>
      </c>
      <c r="C114" s="11"/>
      <c r="D114" s="15">
        <v>83849.35</v>
      </c>
      <c r="E114" s="16">
        <v>0</v>
      </c>
      <c r="F114" s="16">
        <f t="shared" si="15"/>
        <v>83849.35</v>
      </c>
      <c r="G114" s="16">
        <v>0</v>
      </c>
      <c r="H114" s="16">
        <v>0</v>
      </c>
      <c r="I114" s="16">
        <f t="shared" si="13"/>
        <v>83849.35</v>
      </c>
    </row>
    <row r="115" spans="2:9" ht="25.5" customHeight="1">
      <c r="B115" s="26" t="s">
        <v>40</v>
      </c>
      <c r="C115" s="27"/>
      <c r="D115" s="15">
        <f>SUM(D116:D124)</f>
        <v>799000.74</v>
      </c>
      <c r="E115" s="15">
        <f>SUM(E116:E124)</f>
        <v>0</v>
      </c>
      <c r="F115" s="15">
        <f>SUM(F116:F124)</f>
        <v>799000.74</v>
      </c>
      <c r="G115" s="15">
        <f>SUM(G116:G124)</f>
        <v>141054.99</v>
      </c>
      <c r="H115" s="15">
        <f>SUM(H116:H124)</f>
        <v>141054.99</v>
      </c>
      <c r="I115" s="16">
        <f t="shared" si="13"/>
        <v>657945.75</v>
      </c>
    </row>
    <row r="116" spans="2:9" ht="12.75">
      <c r="B116" s="13" t="s">
        <v>41</v>
      </c>
      <c r="C116" s="11"/>
      <c r="D116" s="15">
        <v>0</v>
      </c>
      <c r="E116" s="16">
        <v>0</v>
      </c>
      <c r="F116" s="16">
        <f>D116+E116</f>
        <v>0</v>
      </c>
      <c r="G116" s="16">
        <v>0</v>
      </c>
      <c r="H116" s="16">
        <v>0</v>
      </c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799000.74</v>
      </c>
      <c r="E119" s="16">
        <v>0</v>
      </c>
      <c r="F119" s="16">
        <f t="shared" si="16"/>
        <v>799000.74</v>
      </c>
      <c r="G119" s="16">
        <v>141054.99</v>
      </c>
      <c r="H119" s="16">
        <v>141054.99</v>
      </c>
      <c r="I119" s="16">
        <f t="shared" si="13"/>
        <v>657945.75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0</v>
      </c>
      <c r="E125" s="15">
        <f>SUM(E126:E134)</f>
        <v>0</v>
      </c>
      <c r="F125" s="15">
        <f>SUM(F126:F134)</f>
        <v>0</v>
      </c>
      <c r="G125" s="15">
        <f>SUM(G126:G134)</f>
        <v>99180</v>
      </c>
      <c r="H125" s="15">
        <f>SUM(H126:H134)</f>
        <v>99180</v>
      </c>
      <c r="I125" s="16">
        <f t="shared" si="13"/>
        <v>-99180</v>
      </c>
    </row>
    <row r="126" spans="2:9" ht="12.75">
      <c r="B126" s="13" t="s">
        <v>51</v>
      </c>
      <c r="C126" s="11"/>
      <c r="D126" s="15">
        <v>0</v>
      </c>
      <c r="E126" s="16">
        <v>0</v>
      </c>
      <c r="F126" s="16">
        <f>D126+E126</f>
        <v>0</v>
      </c>
      <c r="G126" s="16">
        <v>78300</v>
      </c>
      <c r="H126" s="16">
        <v>78300</v>
      </c>
      <c r="I126" s="16">
        <f t="shared" si="13"/>
        <v>-78300</v>
      </c>
    </row>
    <row r="127" spans="2:9" ht="12.75">
      <c r="B127" s="13" t="s">
        <v>52</v>
      </c>
      <c r="C127" s="11"/>
      <c r="D127" s="15">
        <v>0</v>
      </c>
      <c r="E127" s="16">
        <v>0</v>
      </c>
      <c r="F127" s="16">
        <f aca="true" t="shared" si="17" ref="F127:F134">D127+E127</f>
        <v>0</v>
      </c>
      <c r="G127" s="16">
        <v>20880</v>
      </c>
      <c r="H127" s="16">
        <v>20880</v>
      </c>
      <c r="I127" s="16">
        <f t="shared" si="13"/>
        <v>-20880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500000</v>
      </c>
      <c r="E135" s="15">
        <f>SUM(E136:E138)</f>
        <v>0</v>
      </c>
      <c r="F135" s="15">
        <f>SUM(F136:F138)</f>
        <v>500000</v>
      </c>
      <c r="G135" s="15">
        <f>SUM(G136:G138)</f>
        <v>2427226.07</v>
      </c>
      <c r="H135" s="15">
        <f>SUM(H136:H138)</f>
        <v>2427226.07</v>
      </c>
      <c r="I135" s="16">
        <f t="shared" si="13"/>
        <v>-1927226.0699999998</v>
      </c>
    </row>
    <row r="136" spans="2:9" ht="12.75">
      <c r="B136" s="13" t="s">
        <v>61</v>
      </c>
      <c r="C136" s="11"/>
      <c r="D136" s="15">
        <v>500000</v>
      </c>
      <c r="E136" s="16">
        <v>0</v>
      </c>
      <c r="F136" s="16">
        <f>D136+E136</f>
        <v>500000</v>
      </c>
      <c r="G136" s="16">
        <v>2427226.07</v>
      </c>
      <c r="H136" s="16">
        <v>2427226.07</v>
      </c>
      <c r="I136" s="16">
        <f t="shared" si="13"/>
        <v>-1927226.0699999998</v>
      </c>
    </row>
    <row r="137" spans="2:9" ht="12.75">
      <c r="B137" s="13" t="s">
        <v>62</v>
      </c>
      <c r="C137" s="11"/>
      <c r="D137" s="15">
        <v>0</v>
      </c>
      <c r="E137" s="16">
        <v>0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0</v>
      </c>
      <c r="E152" s="15">
        <f>SUM(E153:E159)</f>
        <v>0</v>
      </c>
      <c r="F152" s="15">
        <f>SUM(F153:F159)</f>
        <v>0</v>
      </c>
      <c r="G152" s="15">
        <f>SUM(G153:G159)</f>
        <v>0</v>
      </c>
      <c r="H152" s="15">
        <f>SUM(H153:H159)</f>
        <v>0</v>
      </c>
      <c r="I152" s="16">
        <f t="shared" si="19"/>
        <v>0</v>
      </c>
    </row>
    <row r="153" spans="2:9" ht="12.75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ht="12.75">
      <c r="B154" s="13" t="s">
        <v>79</v>
      </c>
      <c r="C154" s="11"/>
      <c r="D154" s="15"/>
      <c r="E154" s="16"/>
      <c r="F154" s="16">
        <f aca="true" t="shared" si="20" ref="F154:F159">D154+E154</f>
        <v>0</v>
      </c>
      <c r="G154" s="16"/>
      <c r="H154" s="16"/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0</v>
      </c>
      <c r="E159" s="16">
        <v>0</v>
      </c>
      <c r="F159" s="16">
        <f t="shared" si="20"/>
        <v>0</v>
      </c>
      <c r="G159" s="16">
        <v>0</v>
      </c>
      <c r="H159" s="16">
        <v>0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157974452</v>
      </c>
      <c r="E161" s="14">
        <f t="shared" si="21"/>
        <v>0</v>
      </c>
      <c r="F161" s="14">
        <f t="shared" si="21"/>
        <v>157974452</v>
      </c>
      <c r="G161" s="14">
        <f t="shared" si="21"/>
        <v>73048557.12</v>
      </c>
      <c r="H161" s="14">
        <f t="shared" si="21"/>
        <v>69501244.4</v>
      </c>
      <c r="I161" s="14">
        <f t="shared" si="21"/>
        <v>84925894.88000001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5" spans="3:8" ht="12.75">
      <c r="C165" s="40" t="s">
        <v>90</v>
      </c>
      <c r="G165" s="41" t="s">
        <v>91</v>
      </c>
      <c r="H165" s="41"/>
    </row>
    <row r="166" spans="3:8" ht="12.75">
      <c r="C166" s="42" t="s">
        <v>92</v>
      </c>
      <c r="G166" s="43" t="s">
        <v>93</v>
      </c>
      <c r="H166" s="43"/>
    </row>
  </sheetData>
  <sheetProtection/>
  <mergeCells count="15">
    <mergeCell ref="G165:H165"/>
    <mergeCell ref="G166:H166"/>
    <mergeCell ref="B2:I2"/>
    <mergeCell ref="B4:I4"/>
    <mergeCell ref="B5:I5"/>
    <mergeCell ref="B6:I6"/>
    <mergeCell ref="B7:I7"/>
    <mergeCell ref="D8:H9"/>
    <mergeCell ref="B3:I3"/>
    <mergeCell ref="B40:C40"/>
    <mergeCell ref="B50:C50"/>
    <mergeCell ref="B64:C64"/>
    <mergeCell ref="B115:C115"/>
    <mergeCell ref="B8:C10"/>
    <mergeCell ref="I8:I10"/>
  </mergeCells>
  <printOptions/>
  <pageMargins left="0.5511811023622047" right="0.5905511811023623" top="0.7480314960629921" bottom="0.5905511811023623" header="0.31496062992125984" footer="0.6299212598425197"/>
  <pageSetup fitToHeight="0" fitToWidth="2" horizontalDpi="300" verticalDpi="300" orientation="portrait" scale="60" r:id="rId2"/>
  <rowBreaks count="1" manualBreakCount="1">
    <brk id="85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2019-07-18T19:27:53Z</cp:lastPrinted>
  <dcterms:created xsi:type="dcterms:W3CDTF">2016-10-11T20:25:15Z</dcterms:created>
  <dcterms:modified xsi:type="dcterms:W3CDTF">2019-07-18T19:29:15Z</dcterms:modified>
  <cp:category/>
  <cp:version/>
  <cp:contentType/>
  <cp:contentStatus/>
</cp:coreProperties>
</file>